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Feuil1" sheetId="1" r:id="rId1"/>
    <sheet name="Feuil2" sheetId="2" r:id="rId2"/>
    <sheet name="Feuil3" sheetId="3" r:id="rId3"/>
    <sheet name="Feuil4" sheetId="4" r:id="rId4"/>
  </sheets>
  <calcPr calcId="152511"/>
</workbook>
</file>

<file path=xl/calcChain.xml><?xml version="1.0" encoding="utf-8"?>
<calcChain xmlns="http://schemas.openxmlformats.org/spreadsheetml/2006/main">
  <c r="E103" i="1" l="1"/>
  <c r="F103" i="1"/>
  <c r="G103" i="1"/>
  <c r="H103" i="1"/>
  <c r="I103" i="1"/>
  <c r="J103" i="1"/>
  <c r="E86" i="1" l="1"/>
  <c r="F86" i="1"/>
  <c r="G86" i="1"/>
  <c r="H86" i="1"/>
  <c r="I86" i="1"/>
  <c r="J86" i="1"/>
  <c r="E87" i="1"/>
  <c r="F87" i="1"/>
  <c r="G87" i="1"/>
  <c r="H87" i="1"/>
  <c r="I87" i="1"/>
  <c r="J87" i="1"/>
  <c r="E121" i="1" l="1"/>
  <c r="F121" i="1"/>
  <c r="G121" i="1"/>
  <c r="H121" i="1"/>
  <c r="I121" i="1"/>
  <c r="J121" i="1"/>
  <c r="E107" i="1" l="1"/>
  <c r="F107" i="1"/>
  <c r="G107" i="1"/>
  <c r="H107" i="1"/>
  <c r="I107" i="1"/>
  <c r="J107" i="1"/>
  <c r="E108" i="1"/>
  <c r="F108" i="1"/>
  <c r="G108" i="1"/>
  <c r="H108" i="1"/>
  <c r="I108" i="1"/>
  <c r="J108" i="1"/>
  <c r="E109" i="1"/>
  <c r="F109" i="1"/>
  <c r="G109" i="1"/>
  <c r="H109" i="1"/>
  <c r="I109" i="1"/>
  <c r="J109" i="1"/>
  <c r="E110" i="1"/>
  <c r="F110" i="1"/>
  <c r="G110" i="1"/>
  <c r="H110" i="1"/>
  <c r="I110" i="1"/>
  <c r="J110" i="1"/>
  <c r="E111" i="1"/>
  <c r="F111" i="1"/>
  <c r="G111" i="1"/>
  <c r="H111" i="1"/>
  <c r="I111" i="1"/>
  <c r="J111" i="1"/>
  <c r="E112" i="1"/>
  <c r="F112" i="1"/>
  <c r="G112" i="1"/>
  <c r="H112" i="1"/>
  <c r="I112" i="1"/>
  <c r="J112" i="1"/>
  <c r="E113" i="1"/>
  <c r="F113" i="1"/>
  <c r="G113" i="1"/>
  <c r="H113" i="1"/>
  <c r="I113" i="1"/>
  <c r="J113" i="1"/>
  <c r="E114" i="1"/>
  <c r="F114" i="1"/>
  <c r="G114" i="1"/>
  <c r="H114" i="1"/>
  <c r="I114" i="1"/>
  <c r="J114" i="1"/>
  <c r="E115" i="1"/>
  <c r="F115" i="1"/>
  <c r="G115" i="1"/>
  <c r="H115" i="1"/>
  <c r="I115" i="1"/>
  <c r="J115" i="1"/>
  <c r="E116" i="1"/>
  <c r="F116" i="1"/>
  <c r="G116" i="1"/>
  <c r="H116" i="1"/>
  <c r="I116" i="1"/>
  <c r="J116" i="1"/>
  <c r="E117" i="1"/>
  <c r="F117" i="1"/>
  <c r="G117" i="1"/>
  <c r="H117" i="1"/>
  <c r="I117" i="1"/>
  <c r="J117" i="1"/>
  <c r="E118" i="1"/>
  <c r="F118" i="1"/>
  <c r="G118" i="1"/>
  <c r="H118" i="1"/>
  <c r="I118" i="1"/>
  <c r="J118" i="1"/>
  <c r="E119" i="1"/>
  <c r="F119" i="1"/>
  <c r="G119" i="1"/>
  <c r="H119" i="1"/>
  <c r="I119" i="1"/>
  <c r="J119" i="1"/>
  <c r="E120" i="1"/>
  <c r="F120" i="1"/>
  <c r="G120" i="1"/>
  <c r="H120" i="1"/>
  <c r="I120" i="1"/>
  <c r="J120" i="1"/>
  <c r="J106" i="1"/>
  <c r="I106" i="1"/>
  <c r="H106" i="1"/>
  <c r="G106" i="1"/>
  <c r="F106" i="1"/>
  <c r="E106" i="1"/>
  <c r="E91" i="1"/>
  <c r="F91" i="1"/>
  <c r="G91" i="1"/>
  <c r="H91" i="1"/>
  <c r="I91" i="1"/>
  <c r="J91" i="1"/>
  <c r="E92" i="1"/>
  <c r="F92" i="1"/>
  <c r="G92" i="1"/>
  <c r="H92" i="1"/>
  <c r="I92" i="1"/>
  <c r="J92" i="1"/>
  <c r="E93" i="1"/>
  <c r="F93" i="1"/>
  <c r="G93" i="1"/>
  <c r="H93" i="1"/>
  <c r="I93" i="1"/>
  <c r="J93" i="1"/>
  <c r="E94" i="1"/>
  <c r="F94" i="1"/>
  <c r="G94" i="1"/>
  <c r="H94" i="1"/>
  <c r="I94" i="1"/>
  <c r="J94" i="1"/>
  <c r="E95" i="1"/>
  <c r="F95" i="1"/>
  <c r="G95" i="1"/>
  <c r="H95" i="1"/>
  <c r="I95" i="1"/>
  <c r="J95" i="1"/>
  <c r="E96" i="1"/>
  <c r="F96" i="1"/>
  <c r="G96" i="1"/>
  <c r="H96" i="1"/>
  <c r="I96" i="1"/>
  <c r="J96" i="1"/>
  <c r="E97" i="1"/>
  <c r="F97" i="1"/>
  <c r="G97" i="1"/>
  <c r="H97" i="1"/>
  <c r="I97" i="1"/>
  <c r="J97" i="1"/>
  <c r="E98" i="1"/>
  <c r="F98" i="1"/>
  <c r="G98" i="1"/>
  <c r="H98" i="1"/>
  <c r="I98" i="1"/>
  <c r="J98" i="1"/>
  <c r="E99" i="1"/>
  <c r="F99" i="1"/>
  <c r="G99" i="1"/>
  <c r="H99" i="1"/>
  <c r="I99" i="1"/>
  <c r="J99" i="1"/>
  <c r="E100" i="1"/>
  <c r="F100" i="1"/>
  <c r="G100" i="1"/>
  <c r="H100" i="1"/>
  <c r="I100" i="1"/>
  <c r="J100" i="1"/>
  <c r="E101" i="1"/>
  <c r="F101" i="1"/>
  <c r="G101" i="1"/>
  <c r="H101" i="1"/>
  <c r="I101" i="1"/>
  <c r="J101" i="1"/>
  <c r="E102" i="1"/>
  <c r="F102" i="1"/>
  <c r="G102" i="1"/>
  <c r="H102" i="1"/>
  <c r="I102" i="1"/>
  <c r="J102" i="1"/>
  <c r="J90" i="1"/>
  <c r="I90" i="1"/>
  <c r="H90" i="1"/>
  <c r="G90" i="1"/>
  <c r="F90" i="1"/>
  <c r="E90" i="1"/>
  <c r="E67" i="1"/>
  <c r="F67" i="1"/>
  <c r="G67" i="1"/>
  <c r="H67" i="1"/>
  <c r="I67" i="1"/>
  <c r="J67" i="1"/>
  <c r="E68" i="1"/>
  <c r="F68" i="1"/>
  <c r="G68" i="1"/>
  <c r="H68" i="1"/>
  <c r="I68" i="1"/>
  <c r="J68" i="1"/>
  <c r="E69" i="1"/>
  <c r="F69" i="1"/>
  <c r="G69" i="1"/>
  <c r="H69" i="1"/>
  <c r="I69" i="1"/>
  <c r="J69" i="1"/>
  <c r="E70" i="1"/>
  <c r="F70" i="1"/>
  <c r="G70" i="1"/>
  <c r="H70" i="1"/>
  <c r="I70" i="1"/>
  <c r="J70" i="1"/>
  <c r="E71" i="1"/>
  <c r="F71" i="1"/>
  <c r="G71" i="1"/>
  <c r="H71" i="1"/>
  <c r="I71" i="1"/>
  <c r="J71" i="1"/>
  <c r="E72" i="1"/>
  <c r="F72" i="1"/>
  <c r="G72" i="1"/>
  <c r="H72" i="1"/>
  <c r="I72" i="1"/>
  <c r="J72" i="1"/>
  <c r="E73" i="1"/>
  <c r="F73" i="1"/>
  <c r="G73" i="1"/>
  <c r="H73" i="1"/>
  <c r="I73" i="1"/>
  <c r="J73" i="1"/>
  <c r="E74" i="1"/>
  <c r="F74" i="1"/>
  <c r="G74" i="1"/>
  <c r="H74" i="1"/>
  <c r="I74" i="1"/>
  <c r="J74" i="1"/>
  <c r="E75" i="1"/>
  <c r="F75" i="1"/>
  <c r="G75" i="1"/>
  <c r="H75" i="1"/>
  <c r="I75" i="1"/>
  <c r="J75" i="1"/>
  <c r="E76" i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1" i="1"/>
  <c r="F81" i="1"/>
  <c r="G81" i="1"/>
  <c r="H81" i="1"/>
  <c r="I81" i="1"/>
  <c r="J81" i="1"/>
  <c r="E82" i="1"/>
  <c r="F82" i="1"/>
  <c r="G82" i="1"/>
  <c r="H82" i="1"/>
  <c r="I82" i="1"/>
  <c r="J82" i="1"/>
  <c r="E83" i="1"/>
  <c r="F83" i="1"/>
  <c r="G83" i="1"/>
  <c r="H83" i="1"/>
  <c r="I83" i="1"/>
  <c r="J83" i="1"/>
  <c r="E84" i="1"/>
  <c r="F84" i="1"/>
  <c r="G84" i="1"/>
  <c r="H84" i="1"/>
  <c r="I84" i="1"/>
  <c r="J84" i="1"/>
  <c r="E85" i="1"/>
  <c r="F85" i="1"/>
  <c r="G85" i="1"/>
  <c r="H85" i="1"/>
  <c r="I85" i="1"/>
  <c r="J85" i="1"/>
  <c r="J66" i="1"/>
  <c r="I66" i="1"/>
  <c r="H66" i="1"/>
  <c r="G66" i="1"/>
  <c r="F66" i="1"/>
  <c r="E66" i="1"/>
</calcChain>
</file>

<file path=xl/sharedStrings.xml><?xml version="1.0" encoding="utf-8"?>
<sst xmlns="http://schemas.openxmlformats.org/spreadsheetml/2006/main" count="156" uniqueCount="72">
  <si>
    <t>Valeur de chaque courses tout terrain sur les différentes versions et barèmes temps par cotations principales</t>
  </si>
  <si>
    <t>COURT</t>
  </si>
  <si>
    <t>date</t>
  </si>
  <si>
    <t>course</t>
  </si>
  <si>
    <t>valeur</t>
  </si>
  <si>
    <r>
      <t>TUSP</t>
    </r>
    <r>
      <rPr>
        <sz val="11"/>
        <color rgb="FFFF0000"/>
        <rFont val="Calibri"/>
        <family val="2"/>
        <scheme val="minor"/>
      </rPr>
      <t>*</t>
    </r>
  </si>
  <si>
    <t>kms vertical du Maido</t>
  </si>
  <si>
    <t>10 KMS noct. Entre-Deux</t>
  </si>
  <si>
    <t>Trail de l'Eden</t>
  </si>
  <si>
    <t>10 kms de l'ADH</t>
  </si>
  <si>
    <t>10 Kms PPM</t>
  </si>
  <si>
    <t>Trail de l'Horloge</t>
  </si>
  <si>
    <t>10 kms nocturne St Paul</t>
  </si>
  <si>
    <t>boucle Bassin Vital</t>
  </si>
  <si>
    <t>10 km noct ST JO</t>
  </si>
  <si>
    <t>course Piton Patate</t>
  </si>
  <si>
    <t>Trail du Volcan</t>
  </si>
  <si>
    <t>course Papangue</t>
  </si>
  <si>
    <t>Vertical Run</t>
  </si>
  <si>
    <t>Course du Géranium</t>
  </si>
  <si>
    <t>Cross Piton des Neiges</t>
  </si>
  <si>
    <t>Trail de Bellevue</t>
  </si>
  <si>
    <t>Semi Marathon St Louis</t>
  </si>
  <si>
    <t>Leu Trail de la Chaloupe</t>
  </si>
  <si>
    <t>Foulées S.N. St Leu</t>
  </si>
  <si>
    <t>MOYEN</t>
  </si>
  <si>
    <t>course Tangue**</t>
  </si>
  <si>
    <t>Trail des Anglais</t>
  </si>
  <si>
    <t>Dtour 45</t>
  </si>
  <si>
    <t>Trail des Koloss</t>
  </si>
  <si>
    <t>Royal Raid 35</t>
  </si>
  <si>
    <t>La Salazienne</t>
  </si>
  <si>
    <t>Trail Colorado</t>
  </si>
  <si>
    <t>Boucle de la Roche Ecrite</t>
  </si>
  <si>
    <t>Dodo Trail 25</t>
  </si>
  <si>
    <t>Semi Trail Grd Ouest</t>
  </si>
  <si>
    <t>UTRB42</t>
  </si>
  <si>
    <t>Trail des 3 Pitons</t>
  </si>
  <si>
    <t>Trail Bassin Bœuf</t>
  </si>
  <si>
    <t>LONG</t>
  </si>
  <si>
    <t xml:space="preserve"> ET ULTRA</t>
  </si>
  <si>
    <t>Trans Volcano*</t>
  </si>
  <si>
    <t>Caldeira Trail</t>
  </si>
  <si>
    <t>trail Grand Bassin</t>
  </si>
  <si>
    <t>Trail des 2 rivières</t>
  </si>
  <si>
    <t>D Tour 60</t>
  </si>
  <si>
    <t>Royal Raid 80</t>
  </si>
  <si>
    <t>Trail de Minuit</t>
  </si>
  <si>
    <t>Semi Transrun</t>
  </si>
  <si>
    <t>Transrun</t>
  </si>
  <si>
    <t>semi raid 974</t>
  </si>
  <si>
    <t>Raid 974</t>
  </si>
  <si>
    <t>Course de l'Arc en Ciel</t>
  </si>
  <si>
    <t>Dodo Trail 50</t>
  </si>
  <si>
    <t>UTRB120</t>
  </si>
  <si>
    <t>ATTENTION : seul les cases bleus sont à remplir, respectez la forme (00:00:00)</t>
  </si>
  <si>
    <t>COTATION</t>
  </si>
  <si>
    <t>VOTRE TPS</t>
  </si>
  <si>
    <t xml:space="preserve"> violet</t>
  </si>
  <si>
    <t>ROUGE</t>
  </si>
  <si>
    <t>ORANGE</t>
  </si>
  <si>
    <t>JAUNE</t>
  </si>
  <si>
    <t>début.</t>
  </si>
  <si>
    <t>Trail Grand Ouest 60</t>
  </si>
  <si>
    <t>VERT</t>
  </si>
  <si>
    <t>calculez votre propre cotation ou niveau par couleur</t>
  </si>
  <si>
    <t>.</t>
  </si>
  <si>
    <t>CIMASARUN</t>
  </si>
  <si>
    <t>Camélias Raid</t>
  </si>
  <si>
    <t>Trail de Coteaux sec</t>
  </si>
  <si>
    <t>Trail 470</t>
  </si>
  <si>
    <t>trail470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</si>
</sst>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h]:mm:ss;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2" fillId="6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0" fillId="0" borderId="4" xfId="0" applyNumberFormat="1" applyBorder="1"/>
    <xf numFmtId="164" fontId="0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5" fontId="0" fillId="0" borderId="7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164" fontId="1" fillId="0" borderId="0" xfId="0" applyNumberFormat="1" applyFont="1" applyBorder="1"/>
    <xf numFmtId="165" fontId="0" fillId="0" borderId="0" xfId="0" applyNumberFormat="1" applyBorder="1"/>
    <xf numFmtId="0" fontId="2" fillId="5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4" fontId="0" fillId="0" borderId="4" xfId="0" applyNumberFormat="1" applyBorder="1"/>
    <xf numFmtId="0" fontId="5" fillId="0" borderId="0" xfId="0" applyFont="1"/>
    <xf numFmtId="0" fontId="2" fillId="0" borderId="1" xfId="0" applyFont="1" applyFill="1" applyBorder="1" applyAlignment="1">
      <alignment horizontal="center"/>
    </xf>
    <xf numFmtId="1" fontId="2" fillId="9" borderId="1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10" borderId="11" xfId="0" applyNumberFormat="1" applyFont="1" applyFill="1" applyBorder="1" applyAlignment="1">
      <alignment horizontal="center"/>
    </xf>
    <xf numFmtId="1" fontId="2" fillId="11" borderId="11" xfId="0" applyNumberFormat="1" applyFont="1" applyFill="1" applyBorder="1" applyAlignment="1">
      <alignment horizontal="center"/>
    </xf>
    <xf numFmtId="1" fontId="2" fillId="9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10" borderId="4" xfId="0" applyNumberFormat="1" applyFont="1" applyFill="1" applyBorder="1" applyAlignment="1">
      <alignment horizontal="center"/>
    </xf>
    <xf numFmtId="1" fontId="2" fillId="11" borderId="4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21" fontId="0" fillId="0" borderId="0" xfId="0" applyNumberFormat="1" applyBorder="1"/>
    <xf numFmtId="0" fontId="0" fillId="0" borderId="2" xfId="0" applyFill="1" applyBorder="1"/>
    <xf numFmtId="0" fontId="2" fillId="3" borderId="0" xfId="0" applyFont="1" applyFill="1"/>
    <xf numFmtId="164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5" fontId="0" fillId="3" borderId="2" xfId="0" applyNumberFormat="1" applyFill="1" applyBorder="1"/>
    <xf numFmtId="164" fontId="0" fillId="0" borderId="2" xfId="0" applyNumberFormat="1" applyFill="1" applyBorder="1"/>
    <xf numFmtId="165" fontId="0" fillId="0" borderId="2" xfId="0" applyNumberFormat="1" applyFill="1" applyBorder="1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4" fontId="0" fillId="0" borderId="5" xfId="0" applyNumberFormat="1" applyBorder="1"/>
    <xf numFmtId="164" fontId="0" fillId="0" borderId="2" xfId="0" applyNumberFormat="1" applyFont="1" applyBorder="1" applyAlignment="1">
      <alignment horizontal="center"/>
    </xf>
    <xf numFmtId="164" fontId="0" fillId="0" borderId="6" xfId="0" applyNumberFormat="1" applyBorder="1"/>
    <xf numFmtId="165" fontId="0" fillId="0" borderId="1" xfId="0" applyNumberFormat="1" applyBorder="1"/>
    <xf numFmtId="1" fontId="0" fillId="0" borderId="0" xfId="0" applyNumberFormat="1" applyBorder="1" applyAlignment="1">
      <alignment horizontal="left"/>
    </xf>
    <xf numFmtId="164" fontId="0" fillId="3" borderId="3" xfId="0" applyNumberForma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65" fontId="0" fillId="3" borderId="3" xfId="0" applyNumberFormat="1" applyFill="1" applyBorder="1"/>
    <xf numFmtId="0" fontId="0" fillId="11" borderId="0" xfId="0" applyFill="1"/>
    <xf numFmtId="21" fontId="2" fillId="11" borderId="1" xfId="0" applyNumberFormat="1" applyFont="1" applyFill="1" applyBorder="1" applyAlignment="1">
      <alignment horizontal="center"/>
    </xf>
    <xf numFmtId="21" fontId="2" fillId="13" borderId="1" xfId="0" applyNumberFormat="1" applyFont="1" applyFill="1" applyBorder="1" applyAlignment="1">
      <alignment horizontal="center"/>
    </xf>
    <xf numFmtId="0" fontId="0" fillId="0" borderId="1" xfId="0" applyFill="1" applyBorder="1"/>
    <xf numFmtId="1" fontId="2" fillId="3" borderId="11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14" borderId="1" xfId="0" applyNumberFormat="1" applyFont="1" applyFill="1" applyBorder="1" applyAlignment="1">
      <alignment horizontal="center"/>
    </xf>
    <xf numFmtId="0" fontId="0" fillId="6" borderId="0" xfId="0" applyFill="1"/>
    <xf numFmtId="165" fontId="2" fillId="13" borderId="2" xfId="0" applyNumberFormat="1" applyFont="1" applyFill="1" applyBorder="1" applyAlignment="1">
      <alignment horizontal="center"/>
    </xf>
    <xf numFmtId="165" fontId="2" fillId="13" borderId="3" xfId="0" applyNumberFormat="1" applyFont="1" applyFill="1" applyBorder="1" applyAlignment="1">
      <alignment horizontal="center"/>
    </xf>
    <xf numFmtId="165" fontId="2" fillId="13" borderId="4" xfId="0" applyNumberFormat="1" applyFont="1" applyFill="1" applyBorder="1" applyAlignment="1">
      <alignment horizontal="center"/>
    </xf>
    <xf numFmtId="21" fontId="2" fillId="14" borderId="1" xfId="0" applyNumberFormat="1" applyFont="1" applyFill="1" applyBorder="1" applyAlignment="1">
      <alignment horizontal="center"/>
    </xf>
    <xf numFmtId="1" fontId="2" fillId="9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10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11" borderId="2" xfId="0" applyNumberFormat="1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11" borderId="3" xfId="0" applyNumberFormat="1" applyFont="1" applyFill="1" applyBorder="1" applyAlignment="1">
      <alignment horizontal="center"/>
    </xf>
    <xf numFmtId="164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165" fontId="2" fillId="13" borderId="11" xfId="0" applyNumberFormat="1" applyFont="1" applyFill="1" applyBorder="1" applyAlignment="1">
      <alignment horizontal="center"/>
    </xf>
    <xf numFmtId="164" fontId="6" fillId="0" borderId="0" xfId="0" applyNumberFormat="1" applyFont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0" fontId="0" fillId="0" borderId="6" xfId="0" applyFill="1" applyBorder="1"/>
    <xf numFmtId="165" fontId="0" fillId="0" borderId="0" xfId="0" applyNumberFormat="1" applyFont="1" applyBorder="1" applyAlignment="1">
      <alignment horizontal="center"/>
    </xf>
    <xf numFmtId="164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topLeftCell="A60" workbookViewId="0">
      <selection sqref="A1:XFD59"/>
    </sheetView>
  </sheetViews>
  <sheetFormatPr baseColWidth="10" defaultRowHeight="15" x14ac:dyDescent="0.25"/>
  <cols>
    <col min="1" max="1" width="9" customWidth="1"/>
    <col min="2" max="2" width="22.140625" customWidth="1"/>
    <col min="3" max="3" width="7.7109375" customWidth="1"/>
    <col min="4" max="4" width="10" customWidth="1"/>
    <col min="5" max="7" width="8.140625" bestFit="1" customWidth="1"/>
    <col min="8" max="8" width="8.7109375" bestFit="1" customWidth="1"/>
    <col min="9" max="14" width="8.140625" bestFit="1" customWidth="1"/>
    <col min="16" max="16" width="11.42578125" style="7"/>
  </cols>
  <sheetData>
    <row r="1" spans="1:16" ht="18.75" hidden="1" x14ac:dyDescent="0.3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idden="1" x14ac:dyDescent="0.25">
      <c r="A2" s="1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idden="1" x14ac:dyDescent="0.25">
      <c r="A3" s="14" t="s">
        <v>2</v>
      </c>
      <c r="B3" s="14" t="s">
        <v>3</v>
      </c>
      <c r="C3" s="14" t="s">
        <v>4</v>
      </c>
      <c r="D3" s="15">
        <v>1770</v>
      </c>
      <c r="E3" s="15">
        <v>1600</v>
      </c>
      <c r="F3" s="15">
        <v>1430</v>
      </c>
      <c r="G3" s="16">
        <v>1295</v>
      </c>
      <c r="H3" s="16">
        <v>1160</v>
      </c>
      <c r="I3" s="29">
        <v>1055</v>
      </c>
      <c r="J3" s="29">
        <v>950</v>
      </c>
      <c r="K3" s="59">
        <v>870</v>
      </c>
      <c r="L3" s="59">
        <v>790</v>
      </c>
      <c r="M3" s="17">
        <v>730</v>
      </c>
      <c r="N3" s="17">
        <v>670</v>
      </c>
      <c r="O3" s="1"/>
      <c r="P3" s="8"/>
    </row>
    <row r="4" spans="1:16" hidden="1" x14ac:dyDescent="0.25">
      <c r="A4" s="60">
        <v>42106</v>
      </c>
      <c r="B4" s="9" t="s">
        <v>14</v>
      </c>
      <c r="C4" s="10">
        <v>10.6</v>
      </c>
      <c r="D4" s="18">
        <v>1.9629629629629629E-2</v>
      </c>
      <c r="E4" s="18">
        <v>2.1715277777777774E-2</v>
      </c>
      <c r="F4" s="18">
        <v>2.4296814296814295E-2</v>
      </c>
      <c r="G4" s="18">
        <v>2.6829686829686825E-2</v>
      </c>
      <c r="H4" s="18">
        <v>2.9952107279693482E-2</v>
      </c>
      <c r="I4" s="18">
        <v>3.2933122696155864E-2</v>
      </c>
      <c r="J4" s="18">
        <v>3.6573099415204674E-2</v>
      </c>
      <c r="K4" s="18">
        <v>3.993614303959131E-2</v>
      </c>
      <c r="L4" s="18">
        <v>4.3980309423347394E-2</v>
      </c>
      <c r="M4" s="18">
        <v>4.7595129375951291E-2</v>
      </c>
      <c r="N4" s="18">
        <v>5.1857379767827526E-2</v>
      </c>
      <c r="O4" s="1"/>
    </row>
    <row r="5" spans="1:16" hidden="1" x14ac:dyDescent="0.25">
      <c r="A5" s="62">
        <v>42078</v>
      </c>
      <c r="B5" s="20" t="s">
        <v>9</v>
      </c>
      <c r="C5" s="21">
        <v>10.9</v>
      </c>
      <c r="D5" s="22">
        <v>2.0185185185185184E-2</v>
      </c>
      <c r="E5" s="22">
        <v>2.2326388888888885E-2</v>
      </c>
      <c r="F5" s="22">
        <v>2.4988425925925928E-2</v>
      </c>
      <c r="G5" s="22">
        <v>2.7592592592592596E-2</v>
      </c>
      <c r="H5" s="22">
        <v>3.079861111111111E-2</v>
      </c>
      <c r="I5" s="22">
        <v>3.3865740740740738E-2</v>
      </c>
      <c r="J5" s="22">
        <v>3.7604166666666668E-2</v>
      </c>
      <c r="K5" s="22">
        <v>4.1064814814814811E-2</v>
      </c>
      <c r="L5" s="22">
        <v>4.521990740740741E-2</v>
      </c>
      <c r="M5" s="22">
        <v>4.8946759259259259E-2</v>
      </c>
      <c r="N5" s="22">
        <v>5.3321759259259256E-2</v>
      </c>
      <c r="O5" s="1"/>
      <c r="P5" s="8"/>
    </row>
    <row r="6" spans="1:16" hidden="1" x14ac:dyDescent="0.25">
      <c r="A6" s="19"/>
      <c r="B6" s="20" t="s">
        <v>7</v>
      </c>
      <c r="C6" s="21">
        <v>11</v>
      </c>
      <c r="D6" s="22">
        <v>2.0625000000000001E-2</v>
      </c>
      <c r="E6" s="22">
        <v>2.2812499999999999E-2</v>
      </c>
      <c r="F6" s="22">
        <v>2.5532407407407406E-2</v>
      </c>
      <c r="G6" s="22">
        <v>2.8194444444444442E-2</v>
      </c>
      <c r="H6" s="22">
        <v>3.1469907407407412E-2</v>
      </c>
      <c r="I6" s="22">
        <v>3.4606481481481481E-2</v>
      </c>
      <c r="J6" s="22">
        <v>3.8425925925925926E-2</v>
      </c>
      <c r="K6" s="22">
        <v>4.1956018518518517E-2</v>
      </c>
      <c r="L6" s="22">
        <v>4.6215277777777779E-2</v>
      </c>
      <c r="M6" s="22">
        <v>5.0011574074074076E-2</v>
      </c>
      <c r="N6" s="22">
        <v>5.4490740740740735E-2</v>
      </c>
      <c r="O6" s="1"/>
      <c r="P6" s="8"/>
    </row>
    <row r="7" spans="1:16" hidden="1" x14ac:dyDescent="0.25">
      <c r="A7" s="23">
        <v>42098</v>
      </c>
      <c r="B7" s="4" t="s">
        <v>12</v>
      </c>
      <c r="C7" s="2">
        <v>10.4</v>
      </c>
      <c r="D7" s="24">
        <v>1.9143518518518518E-2</v>
      </c>
      <c r="E7" s="24">
        <v>2.1168981481481483E-2</v>
      </c>
      <c r="F7" s="24">
        <v>2.3692129629629629E-2</v>
      </c>
      <c r="G7" s="24">
        <v>2.6157407407407407E-2</v>
      </c>
      <c r="H7" s="24">
        <v>2.9201388888888888E-2</v>
      </c>
      <c r="I7" s="24">
        <v>3.2106481481481479E-2</v>
      </c>
      <c r="J7" s="24">
        <v>3.5659722222222225E-2</v>
      </c>
      <c r="K7" s="24">
        <v>3.8935185185185191E-2</v>
      </c>
      <c r="L7" s="24">
        <v>4.2881944444444438E-2</v>
      </c>
      <c r="M7" s="24">
        <v>4.6400462962962963E-2</v>
      </c>
      <c r="N7" s="24">
        <v>5.0555555555555555E-2</v>
      </c>
      <c r="O7" s="1"/>
      <c r="P7" s="8"/>
    </row>
    <row r="8" spans="1:16" hidden="1" x14ac:dyDescent="0.25">
      <c r="A8" s="23">
        <v>42084</v>
      </c>
      <c r="B8" s="4" t="s">
        <v>10</v>
      </c>
      <c r="C8" s="2">
        <v>10.7</v>
      </c>
      <c r="D8" s="24">
        <v>1.9814814814814816E-2</v>
      </c>
      <c r="E8" s="24">
        <v>2.1921296296296296E-2</v>
      </c>
      <c r="F8" s="24">
        <v>2.4525462962962968E-2</v>
      </c>
      <c r="G8" s="24">
        <v>2.7083333333333334E-2</v>
      </c>
      <c r="H8" s="24">
        <v>3.0231481481481481E-2</v>
      </c>
      <c r="I8" s="24">
        <v>3.3240740740740744E-2</v>
      </c>
      <c r="J8" s="24">
        <v>3.6921296296296292E-2</v>
      </c>
      <c r="K8" s="24">
        <v>4.0312499999999994E-2</v>
      </c>
      <c r="L8" s="24">
        <v>4.4398148148148152E-2</v>
      </c>
      <c r="M8" s="24">
        <v>4.8043981481481479E-2</v>
      </c>
      <c r="N8" s="24">
        <v>5.2349537037037042E-2</v>
      </c>
      <c r="O8" s="1"/>
    </row>
    <row r="9" spans="1:16" hidden="1" x14ac:dyDescent="0.25">
      <c r="A9" s="23">
        <v>42106</v>
      </c>
      <c r="B9" s="4" t="s">
        <v>13</v>
      </c>
      <c r="C9" s="2">
        <v>34</v>
      </c>
      <c r="D9" s="24">
        <v>6.8078703703703711E-2</v>
      </c>
      <c r="E9" s="24">
        <v>7.5312500000000004E-2</v>
      </c>
      <c r="F9" s="24">
        <v>8.4259259259259256E-2</v>
      </c>
      <c r="G9" s="24">
        <v>9.3043981481481478E-2</v>
      </c>
      <c r="H9" s="24">
        <v>0.10387731481481481</v>
      </c>
      <c r="I9" s="24">
        <v>0.11421296296296296</v>
      </c>
      <c r="J9" s="24">
        <v>0.12684027777777776</v>
      </c>
      <c r="K9" s="24">
        <v>0.13850694444444445</v>
      </c>
      <c r="L9" s="24">
        <v>0.15253472222222222</v>
      </c>
      <c r="M9" s="24">
        <v>0.16506944444444446</v>
      </c>
      <c r="N9" s="24">
        <v>0.17984953703703702</v>
      </c>
      <c r="O9" s="1"/>
    </row>
    <row r="10" spans="1:16" hidden="1" x14ac:dyDescent="0.25">
      <c r="A10" s="23">
        <v>42141</v>
      </c>
      <c r="B10" s="4" t="s">
        <v>19</v>
      </c>
      <c r="C10" s="2">
        <v>23.5</v>
      </c>
      <c r="D10" s="24">
        <v>4.5694444444444447E-2</v>
      </c>
      <c r="E10" s="24">
        <v>5.0543981481481481E-2</v>
      </c>
      <c r="F10" s="24">
        <v>5.6562499999999995E-2</v>
      </c>
      <c r="G10" s="24">
        <v>6.2453703703703706E-2</v>
      </c>
      <c r="H10" s="24">
        <v>6.9722222222222227E-2</v>
      </c>
      <c r="I10" s="24">
        <v>7.6666666666666661E-2</v>
      </c>
      <c r="J10" s="24">
        <v>8.5138888888888889E-2</v>
      </c>
      <c r="K10" s="24">
        <v>9.2962962962962969E-2</v>
      </c>
      <c r="L10" s="24">
        <v>0.10238425925925926</v>
      </c>
      <c r="M10" s="24">
        <v>0.11079861111111111</v>
      </c>
      <c r="N10" s="24">
        <v>0.12071759259259258</v>
      </c>
      <c r="O10" s="1"/>
    </row>
    <row r="11" spans="1:16" hidden="1" x14ac:dyDescent="0.25">
      <c r="A11" s="23">
        <v>42132</v>
      </c>
      <c r="B11" s="4" t="s">
        <v>17</v>
      </c>
      <c r="C11" s="2">
        <v>21</v>
      </c>
      <c r="D11" s="24">
        <v>4.010416666666667E-2</v>
      </c>
      <c r="E11" s="24">
        <v>4.4363425925925924E-2</v>
      </c>
      <c r="F11" s="24">
        <v>4.9641203703703701E-2</v>
      </c>
      <c r="G11" s="24">
        <v>5.4814814814814816E-2</v>
      </c>
      <c r="H11" s="24">
        <v>6.1192129629629631E-2</v>
      </c>
      <c r="I11" s="24">
        <v>6.7280092592592586E-2</v>
      </c>
      <c r="J11" s="24">
        <v>7.4722222222222232E-2</v>
      </c>
      <c r="K11" s="24">
        <v>8.1585648148148157E-2</v>
      </c>
      <c r="L11" s="24">
        <v>8.9849537037037033E-2</v>
      </c>
      <c r="M11" s="24">
        <v>9.723379629629629E-2</v>
      </c>
      <c r="N11" s="24">
        <v>0.10594907407407407</v>
      </c>
      <c r="O11" s="1"/>
      <c r="P11" s="47"/>
    </row>
    <row r="12" spans="1:16" hidden="1" x14ac:dyDescent="0.25">
      <c r="A12" s="23">
        <v>42113</v>
      </c>
      <c r="B12" s="4" t="s">
        <v>15</v>
      </c>
      <c r="C12" s="2">
        <v>17.2</v>
      </c>
      <c r="D12" s="24">
        <v>3.2847222222222222E-2</v>
      </c>
      <c r="E12" s="24">
        <v>3.6342592592592593E-2</v>
      </c>
      <c r="F12" s="24">
        <v>4.0659722222222222E-2</v>
      </c>
      <c r="G12" s="24">
        <v>4.4895833333333329E-2</v>
      </c>
      <c r="H12" s="24">
        <v>5.0115740740740738E-2</v>
      </c>
      <c r="I12" s="24">
        <v>5.5104166666666669E-2</v>
      </c>
      <c r="J12" s="24">
        <v>6.1203703703703705E-2</v>
      </c>
      <c r="K12" s="24">
        <v>6.682870370370371E-2</v>
      </c>
      <c r="L12" s="24">
        <v>7.3599537037037033E-2</v>
      </c>
      <c r="M12" s="24">
        <v>7.96412037037037E-2</v>
      </c>
      <c r="N12" s="24">
        <v>8.6770833333333339E-2</v>
      </c>
      <c r="O12" s="1"/>
    </row>
    <row r="13" spans="1:16" hidden="1" x14ac:dyDescent="0.25">
      <c r="A13" s="23">
        <v>42148</v>
      </c>
      <c r="B13" s="4" t="s">
        <v>20</v>
      </c>
      <c r="C13" s="2">
        <v>35</v>
      </c>
      <c r="D13" s="24">
        <v>7.0081018518518515E-2</v>
      </c>
      <c r="E13" s="24">
        <v>7.7523148148148147E-2</v>
      </c>
      <c r="F13" s="24">
        <v>8.6747685185185178E-2</v>
      </c>
      <c r="G13" s="24">
        <v>9.5787037037037046E-2</v>
      </c>
      <c r="H13" s="24">
        <v>0.10693287037037037</v>
      </c>
      <c r="I13" s="24">
        <v>0.11758101851851853</v>
      </c>
      <c r="J13" s="24">
        <v>0.13056712962962963</v>
      </c>
      <c r="K13" s="24">
        <v>0.14258101851851854</v>
      </c>
      <c r="L13" s="24">
        <v>0.1570138888888889</v>
      </c>
      <c r="M13" s="24">
        <v>0.16991898148148146</v>
      </c>
      <c r="N13" s="24">
        <v>0.18513888888888888</v>
      </c>
      <c r="O13" s="1"/>
      <c r="P13" s="8"/>
    </row>
    <row r="14" spans="1:16" hidden="1" x14ac:dyDescent="0.25">
      <c r="A14" s="23">
        <v>42232</v>
      </c>
      <c r="B14" s="4" t="s">
        <v>24</v>
      </c>
      <c r="C14" s="2">
        <v>10.3</v>
      </c>
      <c r="D14" s="24">
        <v>1.8831018518518518E-2</v>
      </c>
      <c r="E14" s="24">
        <v>2.0833333333333332E-2</v>
      </c>
      <c r="F14" s="24">
        <v>2.3310185185185187E-2</v>
      </c>
      <c r="G14" s="24">
        <v>2.5740740740740745E-2</v>
      </c>
      <c r="H14" s="24">
        <v>2.8738425925925928E-2</v>
      </c>
      <c r="I14" s="24">
        <v>3.1597222222222221E-2</v>
      </c>
      <c r="J14" s="24">
        <v>3.5092592592592592E-2</v>
      </c>
      <c r="K14" s="24">
        <v>3.8321759259259257E-2</v>
      </c>
      <c r="L14" s="24">
        <v>4.2199074074074076E-2</v>
      </c>
      <c r="M14" s="24">
        <v>4.5671296296296293E-2</v>
      </c>
      <c r="N14" s="24">
        <v>4.9756944444444444E-2</v>
      </c>
      <c r="O14" s="1"/>
      <c r="P14" s="8"/>
    </row>
    <row r="15" spans="1:16" hidden="1" x14ac:dyDescent="0.25">
      <c r="A15" s="61">
        <v>42043</v>
      </c>
      <c r="B15" s="4" t="s">
        <v>6</v>
      </c>
      <c r="C15" s="2">
        <v>15.8</v>
      </c>
      <c r="D15" s="24">
        <v>3.0173611111111113E-2</v>
      </c>
      <c r="E15" s="24">
        <v>3.3379629629629634E-2</v>
      </c>
      <c r="F15" s="24">
        <v>3.7349537037037035E-2</v>
      </c>
      <c r="G15" s="24">
        <v>4.1238425925925921E-2</v>
      </c>
      <c r="H15" s="24">
        <v>4.6041666666666668E-2</v>
      </c>
      <c r="I15" s="24">
        <v>5.0625000000000003E-2</v>
      </c>
      <c r="J15" s="24">
        <v>5.6215277777777774E-2</v>
      </c>
      <c r="K15" s="24">
        <v>6.1388888888888889E-2</v>
      </c>
      <c r="L15" s="24">
        <v>6.7604166666666674E-2</v>
      </c>
      <c r="M15" s="24">
        <v>7.3159722222222223E-2</v>
      </c>
      <c r="N15" s="24">
        <v>7.9710648148148142E-2</v>
      </c>
      <c r="O15" s="1"/>
      <c r="P15" s="8"/>
    </row>
    <row r="16" spans="1:16" hidden="1" x14ac:dyDescent="0.25">
      <c r="A16" s="23">
        <v>42204</v>
      </c>
      <c r="B16" s="4" t="s">
        <v>23</v>
      </c>
      <c r="C16" s="2">
        <v>31.5</v>
      </c>
      <c r="D16" s="24">
        <v>6.2708333333333338E-2</v>
      </c>
      <c r="E16" s="24">
        <v>6.9371093750000001E-2</v>
      </c>
      <c r="F16" s="24">
        <v>7.7618006993006999E-2</v>
      </c>
      <c r="G16" s="24">
        <v>8.5709459459459458E-2</v>
      </c>
      <c r="H16" s="24">
        <v>9.5684267241379309E-2</v>
      </c>
      <c r="I16" s="24">
        <v>0.10520734597156399</v>
      </c>
      <c r="J16" s="24">
        <v>0.11683552631578947</v>
      </c>
      <c r="K16" s="24">
        <v>0.12757902298850576</v>
      </c>
      <c r="L16" s="24">
        <v>0.140498417721519</v>
      </c>
      <c r="M16" s="24">
        <v>0.15204623287671234</v>
      </c>
      <c r="N16" s="24">
        <v>0.16566231343283583</v>
      </c>
      <c r="O16" s="1"/>
      <c r="P16" s="64"/>
    </row>
    <row r="17" spans="1:16" hidden="1" x14ac:dyDescent="0.25">
      <c r="A17" s="23">
        <v>42190</v>
      </c>
      <c r="B17" s="4" t="s">
        <v>22</v>
      </c>
      <c r="C17" s="2">
        <v>21.3</v>
      </c>
      <c r="D17" s="24">
        <v>4.0925925925925928E-2</v>
      </c>
      <c r="E17" s="24">
        <v>4.5266203703703704E-2</v>
      </c>
      <c r="F17" s="24">
        <v>5.0648148148148144E-2</v>
      </c>
      <c r="G17" s="24">
        <v>5.5937500000000001E-2</v>
      </c>
      <c r="H17" s="24">
        <v>6.2442129629629632E-2</v>
      </c>
      <c r="I17" s="24">
        <v>6.8657407407407403E-2</v>
      </c>
      <c r="J17" s="24">
        <v>7.6249999999999998E-2</v>
      </c>
      <c r="K17" s="24">
        <v>8.3263888888888887E-2</v>
      </c>
      <c r="L17" s="24">
        <v>9.1689814814814807E-2</v>
      </c>
      <c r="M17" s="24">
        <v>9.9224537037037042E-2</v>
      </c>
      <c r="N17" s="24">
        <v>0.10811342592592592</v>
      </c>
      <c r="O17" s="1"/>
    </row>
    <row r="18" spans="1:16" hidden="1" x14ac:dyDescent="0.25">
      <c r="A18" s="23">
        <v>42169</v>
      </c>
      <c r="B18" s="4" t="s">
        <v>21</v>
      </c>
      <c r="C18" s="2">
        <v>31</v>
      </c>
      <c r="D18" s="24">
        <v>6.1712962962962963E-2</v>
      </c>
      <c r="E18" s="24">
        <v>6.8275462962962954E-2</v>
      </c>
      <c r="F18" s="24">
        <v>7.6388888888888895E-2</v>
      </c>
      <c r="G18" s="24">
        <v>8.4351851851851845E-2</v>
      </c>
      <c r="H18" s="24">
        <v>9.4166666666666662E-2</v>
      </c>
      <c r="I18" s="24">
        <v>0.10354166666666666</v>
      </c>
      <c r="J18" s="24">
        <v>0.11497685185185186</v>
      </c>
      <c r="K18" s="24">
        <v>0.12555555555555556</v>
      </c>
      <c r="L18" s="24">
        <v>0.13826388888888888</v>
      </c>
      <c r="M18" s="24">
        <v>0.14962962962962964</v>
      </c>
      <c r="N18" s="24">
        <v>0.1630324074074074</v>
      </c>
      <c r="O18" s="1"/>
    </row>
    <row r="19" spans="1:16" hidden="1" x14ac:dyDescent="0.25">
      <c r="A19" s="23">
        <v>42064</v>
      </c>
      <c r="B19" s="4" t="s">
        <v>8</v>
      </c>
      <c r="C19" s="2">
        <v>33.799999999999997</v>
      </c>
      <c r="D19" s="24">
        <v>6.7673611111111115E-2</v>
      </c>
      <c r="E19" s="24">
        <v>7.4872685185185181E-2</v>
      </c>
      <c r="F19" s="24">
        <v>8.3773148148148138E-2</v>
      </c>
      <c r="G19" s="24">
        <v>9.2500000000000013E-2</v>
      </c>
      <c r="H19" s="24">
        <v>0.10326388888888889</v>
      </c>
      <c r="I19" s="24">
        <v>0.11354166666666667</v>
      </c>
      <c r="J19" s="24">
        <v>0.12609953703703705</v>
      </c>
      <c r="K19" s="24">
        <v>0.13774305555555555</v>
      </c>
      <c r="L19" s="24">
        <v>0.15163194444444444</v>
      </c>
      <c r="M19" s="24">
        <v>0.16409722222222223</v>
      </c>
      <c r="N19" s="24">
        <v>0.17879629629629631</v>
      </c>
      <c r="O19" s="1"/>
    </row>
    <row r="20" spans="1:16" hidden="1" x14ac:dyDescent="0.25">
      <c r="A20" s="23">
        <v>42091</v>
      </c>
      <c r="B20" s="4" t="s">
        <v>11</v>
      </c>
      <c r="C20" s="2">
        <v>35.799999999999997</v>
      </c>
      <c r="D20" s="24">
        <v>7.1678240740740737E-2</v>
      </c>
      <c r="E20" s="24">
        <v>7.9293981481481479E-2</v>
      </c>
      <c r="F20" s="24">
        <v>8.8726851851851848E-2</v>
      </c>
      <c r="G20" s="24">
        <v>9.7974537037037027E-2</v>
      </c>
      <c r="H20" s="24">
        <v>0.109375</v>
      </c>
      <c r="I20" s="24">
        <v>0.12026620370370371</v>
      </c>
      <c r="J20" s="24">
        <v>0.13355324074074074</v>
      </c>
      <c r="K20" s="24">
        <v>0.14583333333333334</v>
      </c>
      <c r="L20" s="24">
        <v>0.16060185185185186</v>
      </c>
      <c r="M20" s="24">
        <v>0.17380787037037038</v>
      </c>
      <c r="N20" s="24">
        <v>0.18937499999999999</v>
      </c>
      <c r="O20" s="1"/>
    </row>
    <row r="21" spans="1:16" hidden="1" x14ac:dyDescent="0.25">
      <c r="A21" s="23">
        <v>42125</v>
      </c>
      <c r="B21" s="4" t="s">
        <v>16</v>
      </c>
      <c r="C21" s="2">
        <v>35.700000000000003</v>
      </c>
      <c r="D21" s="24">
        <v>7.1481481481481479E-2</v>
      </c>
      <c r="E21" s="24">
        <v>7.9074074074074074E-2</v>
      </c>
      <c r="F21" s="24">
        <v>8.8483796296296283E-2</v>
      </c>
      <c r="G21" s="24">
        <v>9.7696759259259261E-2</v>
      </c>
      <c r="H21" s="24">
        <v>0.10907407407407409</v>
      </c>
      <c r="I21" s="24">
        <v>0.11993055555555555</v>
      </c>
      <c r="J21" s="24">
        <v>0.13318287037037038</v>
      </c>
      <c r="K21" s="24">
        <v>0.14542824074074076</v>
      </c>
      <c r="L21" s="24">
        <v>0.16016203703703705</v>
      </c>
      <c r="M21" s="24">
        <v>0.17332175925925927</v>
      </c>
      <c r="N21" s="24">
        <v>0.18884259259259259</v>
      </c>
      <c r="O21" s="1"/>
    </row>
    <row r="22" spans="1:16" hidden="1" x14ac:dyDescent="0.25">
      <c r="A22" s="61">
        <v>42007</v>
      </c>
      <c r="B22" s="4" t="s">
        <v>5</v>
      </c>
      <c r="C22" s="2">
        <v>18.5</v>
      </c>
      <c r="D22" s="24">
        <v>3.5138888888888893E-2</v>
      </c>
      <c r="E22" s="24">
        <v>3.8872395833333337E-2</v>
      </c>
      <c r="F22" s="24">
        <v>4.3493589743589751E-2</v>
      </c>
      <c r="G22" s="24">
        <v>4.8027670527670541E-2</v>
      </c>
      <c r="H22" s="24">
        <v>5.361709770114944E-2</v>
      </c>
      <c r="I22" s="24">
        <v>5.8953396524486584E-2</v>
      </c>
      <c r="J22" s="24">
        <v>6.5469298245614052E-2</v>
      </c>
      <c r="K22" s="24">
        <v>7.1489463601532577E-2</v>
      </c>
      <c r="L22" s="24">
        <v>7.8728902953586505E-2</v>
      </c>
      <c r="M22" s="24">
        <v>8.519977168949773E-2</v>
      </c>
      <c r="N22" s="24">
        <v>9.2829601990049762E-2</v>
      </c>
      <c r="O22" s="1"/>
    </row>
    <row r="23" spans="1:16" hidden="1" x14ac:dyDescent="0.25">
      <c r="A23" s="25">
        <v>42134</v>
      </c>
      <c r="B23" s="5" t="s">
        <v>18</v>
      </c>
      <c r="C23" s="11">
        <v>12</v>
      </c>
      <c r="D23" s="63">
        <v>2.2777777777777775E-2</v>
      </c>
      <c r="E23" s="26">
        <v>2.5196759259259256E-2</v>
      </c>
      <c r="F23" s="26">
        <v>2.8194444444444442E-2</v>
      </c>
      <c r="G23" s="26">
        <v>3.1134259259259261E-2</v>
      </c>
      <c r="H23" s="26">
        <v>3.4756944444444444E-2</v>
      </c>
      <c r="I23" s="26">
        <v>3.8217592592592588E-2</v>
      </c>
      <c r="J23" s="26">
        <v>4.2442129629629628E-2</v>
      </c>
      <c r="K23" s="26">
        <v>4.6342592592592595E-2</v>
      </c>
      <c r="L23" s="26">
        <v>5.1030092592592592E-2</v>
      </c>
      <c r="M23" s="26">
        <v>5.5231481481481486E-2</v>
      </c>
      <c r="N23" s="26">
        <v>6.0173611111111108E-2</v>
      </c>
      <c r="O23" s="1"/>
    </row>
    <row r="24" spans="1:16" s="1" customFormat="1" hidden="1" x14ac:dyDescent="0.25">
      <c r="A24" s="23">
        <v>42239</v>
      </c>
      <c r="B24" s="4" t="s">
        <v>68</v>
      </c>
      <c r="C24" s="2">
        <v>36.6</v>
      </c>
      <c r="D24" s="24">
        <v>7.3703703703703702E-2</v>
      </c>
      <c r="E24" s="24">
        <v>8.1539351851851849E-2</v>
      </c>
      <c r="F24" s="24">
        <v>9.1238425925925917E-2</v>
      </c>
      <c r="G24" s="24">
        <v>0.10074074074074074</v>
      </c>
      <c r="H24" s="24">
        <v>0.11246527777777778</v>
      </c>
      <c r="I24" s="24">
        <v>0.12365740740740742</v>
      </c>
      <c r="J24" s="24">
        <v>0.1373263888888889</v>
      </c>
      <c r="K24" s="24">
        <v>0.1499537037037037</v>
      </c>
      <c r="L24" s="24">
        <v>0.16513888888888889</v>
      </c>
      <c r="M24" s="24">
        <v>0.17871527777777776</v>
      </c>
      <c r="N24" s="24">
        <v>0.19472222222222224</v>
      </c>
      <c r="P24" s="7"/>
    </row>
    <row r="25" spans="1:16" s="1" customFormat="1" hidden="1" x14ac:dyDescent="0.25">
      <c r="A25" s="23">
        <v>42253</v>
      </c>
      <c r="B25" s="4" t="s">
        <v>69</v>
      </c>
      <c r="C25" s="2">
        <v>33.69</v>
      </c>
      <c r="D25" s="24">
        <v>6.7453703703703696E-2</v>
      </c>
      <c r="E25" s="24">
        <v>7.4629629629629629E-2</v>
      </c>
      <c r="F25" s="24">
        <v>8.3495370370370373E-2</v>
      </c>
      <c r="G25" s="24">
        <v>9.2199074074074072E-2</v>
      </c>
      <c r="H25" s="24">
        <v>0.10292824074074074</v>
      </c>
      <c r="I25" s="24">
        <v>0.1131712962962963</v>
      </c>
      <c r="J25" s="24">
        <v>0.12568287037037038</v>
      </c>
      <c r="K25" s="24">
        <v>0.13724537037037035</v>
      </c>
      <c r="L25" s="24">
        <v>0.15113425925925925</v>
      </c>
      <c r="M25" s="24">
        <v>0.1635648148148148</v>
      </c>
      <c r="N25" s="24">
        <v>0.1782060185185185</v>
      </c>
      <c r="P25" s="7"/>
    </row>
    <row r="26" spans="1:16" hidden="1" x14ac:dyDescent="0.25">
      <c r="A26" s="13" t="s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6" hidden="1" x14ac:dyDescent="0.25">
      <c r="A27" s="14" t="s">
        <v>2</v>
      </c>
      <c r="B27" s="14" t="s">
        <v>3</v>
      </c>
      <c r="C27" s="14" t="s">
        <v>4</v>
      </c>
      <c r="D27" s="30">
        <v>1770</v>
      </c>
      <c r="E27" s="30">
        <v>1600</v>
      </c>
      <c r="F27" s="30">
        <v>1430</v>
      </c>
      <c r="G27" s="16">
        <v>1295</v>
      </c>
      <c r="H27" s="16">
        <v>1160</v>
      </c>
      <c r="I27" s="57">
        <v>1055</v>
      </c>
      <c r="J27" s="57">
        <v>950</v>
      </c>
      <c r="K27" s="59">
        <v>870</v>
      </c>
      <c r="L27" s="59">
        <v>790</v>
      </c>
      <c r="M27" s="17">
        <v>730</v>
      </c>
      <c r="N27" s="17">
        <v>670</v>
      </c>
      <c r="O27" s="1"/>
    </row>
    <row r="28" spans="1:16" hidden="1" x14ac:dyDescent="0.25">
      <c r="A28" s="31">
        <v>42204</v>
      </c>
      <c r="B28" s="9" t="s">
        <v>33</v>
      </c>
      <c r="C28" s="10">
        <v>58.5</v>
      </c>
      <c r="D28" s="18">
        <v>0.13339120370370369</v>
      </c>
      <c r="E28" s="18">
        <v>0.14755787037037038</v>
      </c>
      <c r="F28" s="18">
        <v>0.16510416666666666</v>
      </c>
      <c r="G28" s="18">
        <v>0.18231481481481482</v>
      </c>
      <c r="H28" s="18">
        <v>0.20353009259259258</v>
      </c>
      <c r="I28" s="18">
        <v>0.22378472222222223</v>
      </c>
      <c r="J28" s="18">
        <v>0.2485185185185185</v>
      </c>
      <c r="K28" s="18">
        <v>0.27136574074074077</v>
      </c>
      <c r="L28" s="18">
        <v>0.2988541666666667</v>
      </c>
      <c r="M28" s="18">
        <v>0.32341435185185186</v>
      </c>
      <c r="N28" s="18">
        <v>0.35237268518518516</v>
      </c>
      <c r="O28" s="1"/>
    </row>
    <row r="29" spans="1:16" hidden="1" x14ac:dyDescent="0.25">
      <c r="A29" s="31">
        <v>42029</v>
      </c>
      <c r="B29" s="9" t="s">
        <v>26</v>
      </c>
      <c r="C29" s="10">
        <v>38</v>
      </c>
      <c r="D29" s="18">
        <v>7.6527777777777778E-2</v>
      </c>
      <c r="E29" s="18">
        <v>8.4664351851851852E-2</v>
      </c>
      <c r="F29" s="18">
        <v>9.4722222222222222E-2</v>
      </c>
      <c r="G29" s="18">
        <v>0.1045949074074074</v>
      </c>
      <c r="H29" s="18">
        <v>0.11677083333333334</v>
      </c>
      <c r="I29" s="18">
        <v>0.12839120370370369</v>
      </c>
      <c r="J29" s="18">
        <v>0.14258101851851854</v>
      </c>
      <c r="K29" s="18">
        <v>0.15569444444444444</v>
      </c>
      <c r="L29" s="18">
        <v>0.17145833333333335</v>
      </c>
      <c r="M29" s="18">
        <v>0.18555555555555556</v>
      </c>
      <c r="N29" s="18">
        <v>0.20217592592592593</v>
      </c>
      <c r="O29" s="1"/>
    </row>
    <row r="30" spans="1:16" hidden="1" x14ac:dyDescent="0.25">
      <c r="A30" s="23">
        <v>42211</v>
      </c>
      <c r="B30" s="4" t="s">
        <v>34</v>
      </c>
      <c r="C30" s="2">
        <v>41.3</v>
      </c>
      <c r="D30" s="24">
        <v>8.3645833333333322E-2</v>
      </c>
      <c r="E30" s="24">
        <v>9.2534722222222213E-2</v>
      </c>
      <c r="F30" s="24">
        <v>0.10354166666666666</v>
      </c>
      <c r="G30" s="24">
        <v>0.11434027777777778</v>
      </c>
      <c r="H30" s="24">
        <v>0.12763888888888889</v>
      </c>
      <c r="I30" s="24">
        <v>0.14034722222222221</v>
      </c>
      <c r="J30" s="24">
        <v>0.15585648148148148</v>
      </c>
      <c r="K30" s="24">
        <v>0.17018518518518519</v>
      </c>
      <c r="L30" s="24">
        <v>0.18741898148148148</v>
      </c>
      <c r="M30" s="24">
        <v>0.20282407407407407</v>
      </c>
      <c r="N30" s="24">
        <v>0.2209953703703704</v>
      </c>
      <c r="O30" s="1"/>
    </row>
    <row r="31" spans="1:16" hidden="1" x14ac:dyDescent="0.25">
      <c r="A31" s="23">
        <v>42119</v>
      </c>
      <c r="B31" s="4" t="s">
        <v>28</v>
      </c>
      <c r="C31" s="2">
        <v>67</v>
      </c>
      <c r="D31" s="24">
        <v>0.15586805555555555</v>
      </c>
      <c r="E31" s="24">
        <v>0.17243055555555556</v>
      </c>
      <c r="F31" s="24">
        <v>0.19292824074074075</v>
      </c>
      <c r="G31" s="24">
        <v>0.21304398148148149</v>
      </c>
      <c r="H31" s="24">
        <v>0.23783564814814814</v>
      </c>
      <c r="I31" s="24">
        <v>0.26150462962962961</v>
      </c>
      <c r="J31" s="24">
        <v>0.29040509259259256</v>
      </c>
      <c r="K31" s="24">
        <v>0.31710648148148146</v>
      </c>
      <c r="L31" s="24">
        <v>0.34922453703703704</v>
      </c>
      <c r="M31" s="24">
        <v>0.37792824074074072</v>
      </c>
      <c r="N31" s="24">
        <v>0.41177083333333336</v>
      </c>
      <c r="O31" s="1"/>
    </row>
    <row r="32" spans="1:16" hidden="1" x14ac:dyDescent="0.25">
      <c r="A32" s="23">
        <v>42138</v>
      </c>
      <c r="B32" s="4" t="s">
        <v>31</v>
      </c>
      <c r="C32" s="2">
        <v>62</v>
      </c>
      <c r="D32" s="24">
        <v>0.14280092592592594</v>
      </c>
      <c r="E32" s="24">
        <v>0.15797453703703704</v>
      </c>
      <c r="F32" s="24">
        <v>0.17675925925925925</v>
      </c>
      <c r="G32" s="24">
        <v>0.19518518518518521</v>
      </c>
      <c r="H32" s="24">
        <v>0.21789351851851854</v>
      </c>
      <c r="I32" s="24">
        <v>0.23958333333333334</v>
      </c>
      <c r="J32" s="24">
        <v>0.26606481481481481</v>
      </c>
      <c r="K32" s="24">
        <v>0.29052083333333334</v>
      </c>
      <c r="L32" s="24">
        <v>0.31994212962962965</v>
      </c>
      <c r="M32" s="24">
        <v>0.34623842592592591</v>
      </c>
      <c r="N32" s="24">
        <v>0.37724537037037037</v>
      </c>
      <c r="O32" s="1"/>
    </row>
    <row r="33" spans="1:16" hidden="1" x14ac:dyDescent="0.25">
      <c r="A33" s="23">
        <v>42133</v>
      </c>
      <c r="B33" s="4" t="s">
        <v>30</v>
      </c>
      <c r="C33" s="2">
        <v>44</v>
      </c>
      <c r="D33" s="24">
        <v>9.268518518518519E-2</v>
      </c>
      <c r="E33" s="24">
        <v>0.10253472222222222</v>
      </c>
      <c r="F33" s="24">
        <v>0.11472222222222223</v>
      </c>
      <c r="G33" s="24">
        <v>0.12667824074074074</v>
      </c>
      <c r="H33" s="24">
        <v>0.1414236111111111</v>
      </c>
      <c r="I33" s="24">
        <v>0.15549768518518517</v>
      </c>
      <c r="J33" s="24">
        <v>0.17268518518518519</v>
      </c>
      <c r="K33" s="24">
        <v>0.18856481481481482</v>
      </c>
      <c r="L33" s="24">
        <v>0.20766203703703703</v>
      </c>
      <c r="M33" s="24">
        <v>0.22473379629629631</v>
      </c>
      <c r="N33" s="24">
        <v>0.24484953703703705</v>
      </c>
      <c r="O33" s="1"/>
    </row>
    <row r="34" spans="1:16" hidden="1" x14ac:dyDescent="0.25">
      <c r="A34" s="23">
        <v>42217</v>
      </c>
      <c r="B34" s="4" t="s">
        <v>35</v>
      </c>
      <c r="C34" s="2">
        <v>52</v>
      </c>
      <c r="D34" s="24">
        <v>0.11615740740740742</v>
      </c>
      <c r="E34" s="24">
        <v>0.12849537037037037</v>
      </c>
      <c r="F34" s="24">
        <v>0.14377314814814815</v>
      </c>
      <c r="G34" s="24">
        <v>0.15876157407407407</v>
      </c>
      <c r="H34" s="24">
        <v>0.17724537037037036</v>
      </c>
      <c r="I34" s="24">
        <v>0.19488425925925926</v>
      </c>
      <c r="J34" s="24">
        <v>0.21642361111111111</v>
      </c>
      <c r="K34" s="24">
        <v>0.23631944444444444</v>
      </c>
      <c r="L34" s="24">
        <v>0.26025462962962964</v>
      </c>
      <c r="M34" s="24">
        <v>0.28164351851851849</v>
      </c>
      <c r="N34" s="24">
        <v>0.30686342592592591</v>
      </c>
      <c r="O34" s="1"/>
    </row>
    <row r="35" spans="1:16" hidden="1" x14ac:dyDescent="0.25">
      <c r="A35" s="23">
        <v>42176</v>
      </c>
      <c r="B35" s="4" t="s">
        <v>38</v>
      </c>
      <c r="C35" s="2">
        <v>38.5</v>
      </c>
      <c r="D35" s="24">
        <v>7.7534722222222227E-2</v>
      </c>
      <c r="E35" s="24">
        <v>8.5772786458333333E-2</v>
      </c>
      <c r="F35" s="24">
        <v>9.5969551282051285E-2</v>
      </c>
      <c r="G35" s="24">
        <v>0.10597409909909909</v>
      </c>
      <c r="H35" s="24">
        <v>0.11830729166666666</v>
      </c>
      <c r="I35" s="24">
        <v>0.13008195102685624</v>
      </c>
      <c r="J35" s="24">
        <v>0.14445942982456139</v>
      </c>
      <c r="K35" s="24">
        <v>0.15774305555555557</v>
      </c>
      <c r="L35" s="24">
        <v>0.17371703586497891</v>
      </c>
      <c r="M35" s="24">
        <v>0.18799514840182649</v>
      </c>
      <c r="N35" s="24">
        <v>0.20483053482587063</v>
      </c>
      <c r="O35" s="1"/>
    </row>
    <row r="36" spans="1:16" hidden="1" x14ac:dyDescent="0.25">
      <c r="A36" s="23">
        <v>42162</v>
      </c>
      <c r="B36" s="4" t="s">
        <v>32</v>
      </c>
      <c r="C36" s="2">
        <v>58.5</v>
      </c>
      <c r="D36" s="24">
        <v>0.13339120370370369</v>
      </c>
      <c r="E36" s="24">
        <v>0.14755787037037038</v>
      </c>
      <c r="F36" s="24">
        <v>0.16510416666666666</v>
      </c>
      <c r="G36" s="24">
        <v>0.18231481481481482</v>
      </c>
      <c r="H36" s="24">
        <v>0.20353009259259258</v>
      </c>
      <c r="I36" s="24">
        <v>0.22378472222222223</v>
      </c>
      <c r="J36" s="24">
        <v>0.2485185185185185</v>
      </c>
      <c r="K36" s="24">
        <v>0.27136574074074077</v>
      </c>
      <c r="L36" s="24">
        <v>0.2988541666666667</v>
      </c>
      <c r="M36" s="24">
        <v>0.32341435185185186</v>
      </c>
      <c r="N36" s="24">
        <v>0.35237268518518516</v>
      </c>
      <c r="O36" s="1"/>
    </row>
    <row r="37" spans="1:16" hidden="1" x14ac:dyDescent="0.25">
      <c r="A37" s="23">
        <v>42232</v>
      </c>
      <c r="B37" s="4" t="s">
        <v>37</v>
      </c>
      <c r="C37" s="2">
        <v>54.2</v>
      </c>
      <c r="D37" s="24">
        <v>0.12232638888888887</v>
      </c>
      <c r="E37" s="24">
        <v>0.13532407407407407</v>
      </c>
      <c r="F37" s="24">
        <v>0.15141203703703704</v>
      </c>
      <c r="G37" s="24">
        <v>0.16719907407407408</v>
      </c>
      <c r="H37" s="24">
        <v>0.18665509259259261</v>
      </c>
      <c r="I37" s="24">
        <v>0.20523148148148149</v>
      </c>
      <c r="J37" s="24">
        <v>0.22803240740740741</v>
      </c>
      <c r="K37" s="24">
        <v>0.24886574074074075</v>
      </c>
      <c r="L37" s="24">
        <v>0.27407407407407408</v>
      </c>
      <c r="M37" s="24">
        <v>0.29659722222222223</v>
      </c>
      <c r="N37" s="24">
        <v>0.32315972222222222</v>
      </c>
      <c r="O37" s="1"/>
    </row>
    <row r="38" spans="1:16" hidden="1" x14ac:dyDescent="0.25">
      <c r="A38" s="23">
        <v>42057</v>
      </c>
      <c r="B38" s="4" t="s">
        <v>27</v>
      </c>
      <c r="C38" s="2">
        <v>39</v>
      </c>
      <c r="D38" s="24">
        <v>7.8541666666666662E-2</v>
      </c>
      <c r="E38" s="24">
        <v>8.6886574074074074E-2</v>
      </c>
      <c r="F38" s="24">
        <v>9.7210648148148157E-2</v>
      </c>
      <c r="G38" s="24">
        <v>0.10734953703703703</v>
      </c>
      <c r="H38" s="24">
        <v>0.11983796296296297</v>
      </c>
      <c r="I38" s="24">
        <v>0.13177083333333334</v>
      </c>
      <c r="J38" s="24">
        <v>0.14633101851851851</v>
      </c>
      <c r="K38" s="24">
        <v>0.15979166666666667</v>
      </c>
      <c r="L38" s="24">
        <v>0.17597222222222222</v>
      </c>
      <c r="M38" s="24">
        <v>0.19043981481481484</v>
      </c>
      <c r="N38" s="24">
        <v>0.2074884259259259</v>
      </c>
      <c r="O38" s="1"/>
      <c r="P38" s="8"/>
    </row>
    <row r="39" spans="1:16" hidden="1" x14ac:dyDescent="0.25">
      <c r="A39" s="23">
        <v>42127</v>
      </c>
      <c r="B39" s="4" t="s">
        <v>29</v>
      </c>
      <c r="C39" s="2">
        <v>41</v>
      </c>
      <c r="D39" s="24">
        <v>8.2569444444444445E-2</v>
      </c>
      <c r="E39" s="24">
        <v>9.1342592592592586E-2</v>
      </c>
      <c r="F39" s="24">
        <v>0.10219907407407408</v>
      </c>
      <c r="G39" s="24">
        <v>0.11285879629629629</v>
      </c>
      <c r="H39" s="24">
        <v>0.12599537037037037</v>
      </c>
      <c r="I39" s="24">
        <v>0.13853009259259261</v>
      </c>
      <c r="J39" s="24">
        <v>0.15384259259259259</v>
      </c>
      <c r="K39" s="24">
        <v>0.16798611111111109</v>
      </c>
      <c r="L39" s="24">
        <v>0.18500000000000003</v>
      </c>
      <c r="M39" s="24">
        <v>0.20020833333333332</v>
      </c>
      <c r="N39" s="24">
        <v>0.21813657407407408</v>
      </c>
      <c r="O39" s="1"/>
      <c r="P39" s="8"/>
    </row>
    <row r="40" spans="1:16" hidden="1" x14ac:dyDescent="0.25">
      <c r="A40" s="23">
        <v>42217</v>
      </c>
      <c r="B40" s="4" t="s">
        <v>36</v>
      </c>
      <c r="C40" s="2">
        <v>62</v>
      </c>
      <c r="D40" s="24">
        <v>0.14280092592592594</v>
      </c>
      <c r="E40" s="24">
        <v>0.15797453703703704</v>
      </c>
      <c r="F40" s="24">
        <v>0.17675925925925925</v>
      </c>
      <c r="G40" s="24">
        <v>0.19518518518518521</v>
      </c>
      <c r="H40" s="24">
        <v>0.21789351851851854</v>
      </c>
      <c r="I40" s="24">
        <v>0.23958333333333334</v>
      </c>
      <c r="J40" s="24">
        <v>0.26606481481481481</v>
      </c>
      <c r="K40" s="24">
        <v>0.29052083333333334</v>
      </c>
      <c r="L40" s="24">
        <v>0.31994212962962965</v>
      </c>
      <c r="M40" s="24">
        <v>0.34623842592592591</v>
      </c>
      <c r="N40" s="24">
        <v>0.37724537037037037</v>
      </c>
      <c r="O40" s="1"/>
    </row>
    <row r="41" spans="1:16" s="1" customFormat="1" hidden="1" x14ac:dyDescent="0.25">
      <c r="A41" s="25">
        <v>42253</v>
      </c>
      <c r="B41" s="108" t="s">
        <v>71</v>
      </c>
      <c r="C41" s="11">
        <v>48.88</v>
      </c>
      <c r="D41" s="26">
        <v>0.10805555555555556</v>
      </c>
      <c r="E41" s="26">
        <v>0.11953703703703704</v>
      </c>
      <c r="F41" s="26">
        <v>0.13375000000000001</v>
      </c>
      <c r="G41" s="26">
        <v>0.14769675925925926</v>
      </c>
      <c r="H41" s="26">
        <v>0.16488425925925926</v>
      </c>
      <c r="I41" s="26">
        <v>0.18128472222222222</v>
      </c>
      <c r="J41" s="26">
        <v>0.20133101851851851</v>
      </c>
      <c r="K41" s="26">
        <v>0.21983796296296296</v>
      </c>
      <c r="L41" s="26">
        <v>0.24210648148148148</v>
      </c>
      <c r="M41" s="26">
        <v>0.26200231481481479</v>
      </c>
      <c r="N41" s="26">
        <v>0.28546296296296297</v>
      </c>
      <c r="P41" s="7"/>
    </row>
    <row r="42" spans="1:16" hidden="1" x14ac:dyDescent="0.25">
      <c r="A42" s="13" t="s">
        <v>39</v>
      </c>
      <c r="B42" s="49" t="s">
        <v>40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 hidden="1" x14ac:dyDescent="0.25">
      <c r="A43" s="14" t="s">
        <v>2</v>
      </c>
      <c r="B43" s="14" t="s">
        <v>3</v>
      </c>
      <c r="C43" s="14" t="s">
        <v>4</v>
      </c>
      <c r="D43" s="15">
        <v>1770</v>
      </c>
      <c r="E43" s="15">
        <v>1600</v>
      </c>
      <c r="F43" s="15">
        <v>1430</v>
      </c>
      <c r="G43" s="16">
        <v>1295</v>
      </c>
      <c r="H43" s="16">
        <v>1160</v>
      </c>
      <c r="I43" s="58">
        <v>1055</v>
      </c>
      <c r="J43" s="58">
        <v>950</v>
      </c>
      <c r="K43" s="59">
        <v>870</v>
      </c>
      <c r="L43" s="59">
        <v>790</v>
      </c>
      <c r="M43" s="17">
        <v>730</v>
      </c>
      <c r="N43" s="17">
        <v>670</v>
      </c>
      <c r="O43" s="1"/>
    </row>
    <row r="44" spans="1:16" hidden="1" x14ac:dyDescent="0.25">
      <c r="A44" s="31">
        <v>42084</v>
      </c>
      <c r="B44" s="9" t="s">
        <v>42</v>
      </c>
      <c r="C44" s="10">
        <v>96.95</v>
      </c>
      <c r="D44" s="18">
        <v>0.2502314814814815</v>
      </c>
      <c r="E44" s="18">
        <v>0.27681712962962962</v>
      </c>
      <c r="F44" s="18">
        <v>0.30972222222222223</v>
      </c>
      <c r="G44" s="18">
        <v>0.3420138888888889</v>
      </c>
      <c r="H44" s="18">
        <v>0.3818171296296296</v>
      </c>
      <c r="I44" s="18">
        <v>0.41981481481481481</v>
      </c>
      <c r="J44" s="18">
        <v>0.46621527777777777</v>
      </c>
      <c r="K44" s="18">
        <v>0.50908564814814816</v>
      </c>
      <c r="L44" s="18">
        <v>0.56063657407407408</v>
      </c>
      <c r="M44" s="18">
        <v>0.60672453703703699</v>
      </c>
      <c r="N44" s="18">
        <v>0.66105324074074068</v>
      </c>
      <c r="O44" s="1"/>
    </row>
    <row r="45" spans="1:16" hidden="1" x14ac:dyDescent="0.25">
      <c r="A45" s="23">
        <v>42182</v>
      </c>
      <c r="B45" s="4" t="s">
        <v>52</v>
      </c>
      <c r="C45" s="2">
        <v>97.5</v>
      </c>
      <c r="D45" s="24">
        <v>0.24712962962962962</v>
      </c>
      <c r="E45" s="24">
        <v>0.27339120370370368</v>
      </c>
      <c r="F45" s="24">
        <v>0.30589120370370371</v>
      </c>
      <c r="G45" s="24">
        <v>0.33777777777777779</v>
      </c>
      <c r="H45" s="24">
        <v>0.37709490740740742</v>
      </c>
      <c r="I45" s="24">
        <v>0.41462962962962963</v>
      </c>
      <c r="J45" s="24">
        <v>0.46045138888888887</v>
      </c>
      <c r="K45" s="24">
        <v>0.50278935185185192</v>
      </c>
      <c r="L45" s="24">
        <v>0.5537037037037037</v>
      </c>
      <c r="M45" s="24">
        <v>0.59922453703703704</v>
      </c>
      <c r="N45" s="24">
        <v>0.65288194444444447</v>
      </c>
      <c r="O45" s="1"/>
    </row>
    <row r="46" spans="1:16" hidden="1" x14ac:dyDescent="0.25">
      <c r="A46" s="23">
        <v>42119</v>
      </c>
      <c r="B46" s="4" t="s">
        <v>45</v>
      </c>
      <c r="C46" s="2">
        <v>86.3</v>
      </c>
      <c r="D46" s="24">
        <v>0.22274305555555554</v>
      </c>
      <c r="E46" s="24">
        <v>0.24641203703703704</v>
      </c>
      <c r="F46" s="24">
        <v>0.2757060185185185</v>
      </c>
      <c r="G46" s="24">
        <v>0.30444444444444446</v>
      </c>
      <c r="H46" s="24">
        <v>0.33987268518518521</v>
      </c>
      <c r="I46" s="24">
        <v>0.3737037037037037</v>
      </c>
      <c r="J46" s="24">
        <v>0.41500000000000004</v>
      </c>
      <c r="K46" s="24">
        <v>0.45315972222222217</v>
      </c>
      <c r="L46" s="24">
        <v>0.49905092592592593</v>
      </c>
      <c r="M46" s="24">
        <v>0.54006944444444438</v>
      </c>
      <c r="N46" s="24">
        <v>0.58843750000000006</v>
      </c>
      <c r="O46" s="1"/>
    </row>
    <row r="47" spans="1:16" hidden="1" x14ac:dyDescent="0.25">
      <c r="A47" s="23">
        <v>42211</v>
      </c>
      <c r="B47" s="4" t="s">
        <v>53</v>
      </c>
      <c r="C47" s="2">
        <v>84.5</v>
      </c>
      <c r="D47" s="24">
        <v>0.19951388888888888</v>
      </c>
      <c r="E47" s="24">
        <v>0.2207175925925926</v>
      </c>
      <c r="F47" s="24">
        <v>0.24695601851851853</v>
      </c>
      <c r="G47" s="24">
        <v>0.27269675925925924</v>
      </c>
      <c r="H47" s="24">
        <v>0.30443287037037037</v>
      </c>
      <c r="I47" s="24">
        <v>0.33473379629629635</v>
      </c>
      <c r="J47" s="24">
        <v>0.37172453703703701</v>
      </c>
      <c r="K47" s="24">
        <v>0.40590277777777778</v>
      </c>
      <c r="L47" s="24">
        <v>0.44701388888888888</v>
      </c>
      <c r="M47" s="24">
        <v>0.48374999999999996</v>
      </c>
      <c r="N47" s="24">
        <v>0.5270717592592592</v>
      </c>
      <c r="O47" s="1"/>
    </row>
    <row r="48" spans="1:16" hidden="1" x14ac:dyDescent="0.25">
      <c r="A48" s="50">
        <v>42168</v>
      </c>
      <c r="B48" s="51" t="s">
        <v>51</v>
      </c>
      <c r="C48" s="52">
        <v>174</v>
      </c>
      <c r="D48" s="53">
        <v>0.51555555555555554</v>
      </c>
      <c r="E48" s="53">
        <v>0.57033564814814819</v>
      </c>
      <c r="F48" s="53">
        <v>0.63813657407407409</v>
      </c>
      <c r="G48" s="53">
        <v>0.70466435185185183</v>
      </c>
      <c r="H48" s="53">
        <v>0.78666666666666663</v>
      </c>
      <c r="I48" s="53">
        <v>0.86496527777777776</v>
      </c>
      <c r="J48" s="53">
        <v>0.96056712962962953</v>
      </c>
      <c r="K48" s="53">
        <v>1.0488888888888888</v>
      </c>
      <c r="L48" s="53">
        <v>1.1551041666666666</v>
      </c>
      <c r="M48" s="53">
        <v>1.2500462962962964</v>
      </c>
      <c r="N48" s="53">
        <v>1.3619907407407406</v>
      </c>
      <c r="O48" s="1"/>
    </row>
    <row r="49" spans="1:17" hidden="1" x14ac:dyDescent="0.25">
      <c r="A49" s="23">
        <v>42133</v>
      </c>
      <c r="B49" s="4" t="s">
        <v>46</v>
      </c>
      <c r="C49" s="2">
        <v>105</v>
      </c>
      <c r="D49" s="24">
        <v>0.2746527777777778</v>
      </c>
      <c r="E49" s="24">
        <v>0.30383101851851851</v>
      </c>
      <c r="F49" s="24">
        <v>0.3399537037037037</v>
      </c>
      <c r="G49" s="24">
        <v>0.37539351851851849</v>
      </c>
      <c r="H49" s="24">
        <v>0.41912037037037037</v>
      </c>
      <c r="I49" s="24">
        <v>0.46078703703703705</v>
      </c>
      <c r="J49" s="24">
        <v>0.51172453703703702</v>
      </c>
      <c r="K49" s="24">
        <v>0.55877314814814816</v>
      </c>
      <c r="L49" s="24">
        <v>0.61535879629629631</v>
      </c>
      <c r="M49" s="24">
        <v>0.66593749999999996</v>
      </c>
      <c r="N49" s="24">
        <v>0.7255787037037037</v>
      </c>
      <c r="O49" s="1"/>
    </row>
    <row r="50" spans="1:17" hidden="1" x14ac:dyDescent="0.25">
      <c r="A50" s="54">
        <v>42168</v>
      </c>
      <c r="B50" s="48" t="s">
        <v>50</v>
      </c>
      <c r="C50" s="3">
        <v>86</v>
      </c>
      <c r="D50" s="55">
        <v>0.22196759259259258</v>
      </c>
      <c r="E50" s="55">
        <v>0.24555555555555555</v>
      </c>
      <c r="F50" s="55">
        <v>0.27474537037037039</v>
      </c>
      <c r="G50" s="55">
        <v>0.30337962962962967</v>
      </c>
      <c r="H50" s="55">
        <v>0.33869212962962963</v>
      </c>
      <c r="I50" s="55">
        <v>0.37239583333333331</v>
      </c>
      <c r="J50" s="55">
        <v>0.41356481481481483</v>
      </c>
      <c r="K50" s="55">
        <v>0.45158564814814817</v>
      </c>
      <c r="L50" s="55">
        <v>0.49731481481481482</v>
      </c>
      <c r="M50" s="55">
        <v>0.53819444444444442</v>
      </c>
      <c r="N50" s="55">
        <v>0.58638888888888896</v>
      </c>
      <c r="O50" s="56"/>
    </row>
    <row r="51" spans="1:17" hidden="1" x14ac:dyDescent="0.25">
      <c r="A51" s="23">
        <v>42153</v>
      </c>
      <c r="B51" s="4" t="s">
        <v>48</v>
      </c>
      <c r="C51" s="2">
        <v>102</v>
      </c>
      <c r="D51" s="24">
        <v>0.26680555555555557</v>
      </c>
      <c r="E51" s="24">
        <v>0.29515046296296293</v>
      </c>
      <c r="F51" s="24">
        <v>0.33024305555555555</v>
      </c>
      <c r="G51" s="24">
        <v>0.36466435185185181</v>
      </c>
      <c r="H51" s="24">
        <v>0.40710648148148149</v>
      </c>
      <c r="I51" s="24">
        <v>0.44762731481481483</v>
      </c>
      <c r="J51" s="24">
        <v>0.49710648148148145</v>
      </c>
      <c r="K51" s="24">
        <v>0.54281250000000003</v>
      </c>
      <c r="L51" s="24">
        <v>0.59775462962962966</v>
      </c>
      <c r="M51" s="24">
        <v>0.64690972222222221</v>
      </c>
      <c r="N51" s="24">
        <v>0.70484953703703701</v>
      </c>
      <c r="O51" s="1"/>
      <c r="Q51" s="106"/>
    </row>
    <row r="52" spans="1:17" hidden="1" x14ac:dyDescent="0.25">
      <c r="A52" s="23">
        <v>42147</v>
      </c>
      <c r="B52" s="4" t="s">
        <v>47</v>
      </c>
      <c r="C52" s="2">
        <v>95.6</v>
      </c>
      <c r="D52" s="24">
        <v>0.24674768518518519</v>
      </c>
      <c r="E52" s="24">
        <v>0.27296296296296296</v>
      </c>
      <c r="F52" s="24">
        <v>0.30541666666666667</v>
      </c>
      <c r="G52" s="24">
        <v>0.33724537037037039</v>
      </c>
      <c r="H52" s="24">
        <v>0.37650462962962966</v>
      </c>
      <c r="I52" s="24">
        <v>0.41396990740740741</v>
      </c>
      <c r="J52" s="24">
        <v>0.4597222222222222</v>
      </c>
      <c r="K52" s="24">
        <v>0.50200231481481483</v>
      </c>
      <c r="L52" s="24">
        <v>0.55283564814814812</v>
      </c>
      <c r="M52" s="24">
        <v>0.59827546296296297</v>
      </c>
      <c r="N52" s="24">
        <v>0.65185185185185179</v>
      </c>
      <c r="O52" s="1"/>
      <c r="Q52" s="106"/>
    </row>
    <row r="53" spans="1:17" hidden="1" x14ac:dyDescent="0.25">
      <c r="A53" s="23">
        <v>42105</v>
      </c>
      <c r="B53" s="4" t="s">
        <v>44</v>
      </c>
      <c r="C53" s="2">
        <v>85.2</v>
      </c>
      <c r="D53" s="24">
        <v>0.21990740740740741</v>
      </c>
      <c r="E53" s="24">
        <v>0.24326388888888886</v>
      </c>
      <c r="F53" s="24">
        <v>0.27218749999999997</v>
      </c>
      <c r="G53" s="24">
        <v>0.30056712962962961</v>
      </c>
      <c r="H53" s="24">
        <v>0.33554398148148151</v>
      </c>
      <c r="I53" s="24">
        <v>0.3689351851851852</v>
      </c>
      <c r="J53" s="24">
        <v>0.40971064814814812</v>
      </c>
      <c r="K53" s="24">
        <v>0.44738425925925923</v>
      </c>
      <c r="L53" s="24">
        <v>0.49269675925925926</v>
      </c>
      <c r="M53" s="24">
        <v>0.53319444444444442</v>
      </c>
      <c r="N53" s="24">
        <v>0.5809375</v>
      </c>
      <c r="O53" s="1"/>
      <c r="Q53" s="106"/>
    </row>
    <row r="54" spans="1:17" hidden="1" x14ac:dyDescent="0.25">
      <c r="A54" s="23">
        <v>42091</v>
      </c>
      <c r="B54" s="4" t="s">
        <v>43</v>
      </c>
      <c r="C54" s="2">
        <v>122</v>
      </c>
      <c r="D54" s="24">
        <v>0.33324074074074073</v>
      </c>
      <c r="E54" s="24">
        <v>0.36864583333333334</v>
      </c>
      <c r="F54" s="24">
        <v>0.41247685185185184</v>
      </c>
      <c r="G54" s="24">
        <v>0.45547453703703705</v>
      </c>
      <c r="H54" s="24">
        <v>0.50848379629629636</v>
      </c>
      <c r="I54" s="24">
        <v>0.55908564814814821</v>
      </c>
      <c r="J54" s="24">
        <v>0.62087962962962961</v>
      </c>
      <c r="K54" s="24">
        <v>0.67797453703703703</v>
      </c>
      <c r="L54" s="24">
        <v>0.74663194444444436</v>
      </c>
      <c r="M54" s="24">
        <v>0.80799768518518522</v>
      </c>
      <c r="N54" s="24">
        <v>0.88034722222222228</v>
      </c>
      <c r="O54" s="1"/>
      <c r="Q54" s="106"/>
    </row>
    <row r="55" spans="1:17" hidden="1" x14ac:dyDescent="0.25">
      <c r="A55" s="23">
        <v>42217</v>
      </c>
      <c r="B55" s="4" t="s">
        <v>63</v>
      </c>
      <c r="C55" s="2">
        <v>84.5</v>
      </c>
      <c r="D55" s="24">
        <v>0.19951388888888888</v>
      </c>
      <c r="E55" s="24">
        <v>0.2207175925925926</v>
      </c>
      <c r="F55" s="24">
        <v>0.24695601851851853</v>
      </c>
      <c r="G55" s="24">
        <v>0.27269675925925924</v>
      </c>
      <c r="H55" s="24">
        <v>0.30443287037037037</v>
      </c>
      <c r="I55" s="24">
        <v>0.33473379629629635</v>
      </c>
      <c r="J55" s="24">
        <v>0.37172453703703701</v>
      </c>
      <c r="K55" s="24">
        <v>0.40590277777777778</v>
      </c>
      <c r="L55" s="24">
        <v>0.44701388888888888</v>
      </c>
      <c r="M55" s="24">
        <v>0.48374999999999996</v>
      </c>
      <c r="N55" s="24">
        <v>0.5270717592592592</v>
      </c>
      <c r="O55" s="1"/>
      <c r="Q55" s="106"/>
    </row>
    <row r="56" spans="1:17" hidden="1" x14ac:dyDescent="0.25">
      <c r="A56" s="23">
        <v>42029</v>
      </c>
      <c r="B56" s="4" t="s">
        <v>41</v>
      </c>
      <c r="C56" s="2">
        <v>70</v>
      </c>
      <c r="D56" s="24">
        <v>0.17824074074074073</v>
      </c>
      <c r="E56" s="24">
        <v>0.19717592592592592</v>
      </c>
      <c r="F56" s="24">
        <v>0.22062499999999999</v>
      </c>
      <c r="G56" s="24">
        <v>0.24362268518518518</v>
      </c>
      <c r="H56" s="24">
        <v>0.27196759259259257</v>
      </c>
      <c r="I56" s="24">
        <v>0.29903935185185188</v>
      </c>
      <c r="J56" s="24">
        <v>0.33209490740740738</v>
      </c>
      <c r="K56" s="24">
        <v>0.36262731481481486</v>
      </c>
      <c r="L56" s="24">
        <v>0.3993518518518519</v>
      </c>
      <c r="M56" s="24">
        <v>0.43217592592592591</v>
      </c>
      <c r="N56" s="24">
        <v>0.47087962962962965</v>
      </c>
      <c r="O56" s="1"/>
      <c r="Q56" s="106"/>
    </row>
    <row r="57" spans="1:17" hidden="1" x14ac:dyDescent="0.25">
      <c r="A57" s="50">
        <v>42153</v>
      </c>
      <c r="B57" s="51" t="s">
        <v>49</v>
      </c>
      <c r="C57" s="52">
        <v>234</v>
      </c>
      <c r="D57" s="53">
        <v>0.75291666666666668</v>
      </c>
      <c r="E57" s="53">
        <v>0.83291666666666664</v>
      </c>
      <c r="F57" s="53">
        <v>0.93193287037037031</v>
      </c>
      <c r="G57" s="53">
        <v>1.0290856481481481</v>
      </c>
      <c r="H57" s="53">
        <v>1.1488425925925927</v>
      </c>
      <c r="I57" s="53">
        <v>1.2631828703703702</v>
      </c>
      <c r="J57" s="53">
        <v>1.402800925925926</v>
      </c>
      <c r="K57" s="53">
        <v>1.5317939814814814</v>
      </c>
      <c r="L57" s="53">
        <v>1.6869097222222222</v>
      </c>
      <c r="M57" s="53">
        <v>1.8255671296296294</v>
      </c>
      <c r="N57" s="53">
        <v>1.9890509259259259</v>
      </c>
      <c r="O57" s="1"/>
      <c r="Q57" s="106"/>
    </row>
    <row r="58" spans="1:17" hidden="1" x14ac:dyDescent="0.25">
      <c r="A58" s="65">
        <v>42217</v>
      </c>
      <c r="B58" s="66" t="s">
        <v>54</v>
      </c>
      <c r="C58" s="67">
        <v>181</v>
      </c>
      <c r="D58" s="68">
        <v>0.53839120370370364</v>
      </c>
      <c r="E58" s="68">
        <v>0.59559027777777784</v>
      </c>
      <c r="F58" s="68">
        <v>0.66640046296296296</v>
      </c>
      <c r="G58" s="68">
        <v>0.73586805555555557</v>
      </c>
      <c r="H58" s="68">
        <v>0.82151620370370371</v>
      </c>
      <c r="I58" s="68">
        <v>0.90327546296296291</v>
      </c>
      <c r="J58" s="68">
        <v>1.0031134259259258</v>
      </c>
      <c r="K58" s="68">
        <v>1.0953472222222222</v>
      </c>
      <c r="L58" s="68">
        <v>1.2062731481481481</v>
      </c>
      <c r="M58" s="68">
        <v>1.3054166666666667</v>
      </c>
      <c r="N58" s="68">
        <v>1.4223148148148148</v>
      </c>
      <c r="O58" s="1"/>
      <c r="Q58" s="106"/>
    </row>
    <row r="59" spans="1:17" s="1" customFormat="1" hidden="1" x14ac:dyDescent="0.25">
      <c r="A59" s="102">
        <v>42246</v>
      </c>
      <c r="B59" s="105" t="s">
        <v>67</v>
      </c>
      <c r="C59" s="103">
        <v>97</v>
      </c>
      <c r="D59" s="104">
        <v>0.24586805555555555</v>
      </c>
      <c r="E59" s="104">
        <v>0.27199074074074076</v>
      </c>
      <c r="F59" s="104">
        <v>0.30432870370370374</v>
      </c>
      <c r="G59" s="104">
        <v>0.33605324074074078</v>
      </c>
      <c r="H59" s="104">
        <v>0.37516203703703704</v>
      </c>
      <c r="I59" s="104">
        <v>0.41250000000000003</v>
      </c>
      <c r="J59" s="104">
        <v>0.45809027777777778</v>
      </c>
      <c r="K59" s="104">
        <v>0.5002199074074074</v>
      </c>
      <c r="L59" s="104">
        <v>0.55086805555555551</v>
      </c>
      <c r="M59" s="104">
        <v>0.59614583333333326</v>
      </c>
      <c r="N59" s="104">
        <v>0.64953703703703702</v>
      </c>
      <c r="P59" s="7"/>
      <c r="Q59" s="106"/>
    </row>
    <row r="60" spans="1:17" x14ac:dyDescent="0.25">
      <c r="A60" s="27" t="s">
        <v>66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7"/>
      <c r="Q60" s="106"/>
    </row>
    <row r="61" spans="1:17" ht="18.75" x14ac:dyDescent="0.3">
      <c r="A61" s="101" t="s">
        <v>65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7"/>
      <c r="Q61" s="106"/>
    </row>
    <row r="62" spans="1:17" x14ac:dyDescent="0.25">
      <c r="A62" s="32" t="s">
        <v>55</v>
      </c>
      <c r="B62" s="1"/>
      <c r="C62" s="1"/>
      <c r="D62" s="1"/>
      <c r="E62" s="1"/>
      <c r="F62" s="1"/>
      <c r="G62" s="1"/>
      <c r="H62" s="28"/>
      <c r="I62" s="28"/>
      <c r="J62" s="28"/>
      <c r="K62" s="1"/>
      <c r="L62" s="1"/>
      <c r="M62" s="1"/>
      <c r="N62" s="1"/>
      <c r="O62" s="1"/>
      <c r="P62" s="47"/>
    </row>
    <row r="63" spans="1:17" x14ac:dyDescent="0.25">
      <c r="A63" s="1"/>
      <c r="B63" s="1"/>
      <c r="C63" s="1"/>
      <c r="D63" s="1"/>
      <c r="E63" s="110" t="s">
        <v>56</v>
      </c>
      <c r="F63" s="111"/>
      <c r="G63" s="111"/>
      <c r="H63" s="111"/>
      <c r="I63" s="111"/>
      <c r="J63" s="112"/>
      <c r="K63" s="1"/>
      <c r="L63" s="1"/>
      <c r="M63" s="1"/>
      <c r="N63" s="1"/>
      <c r="O63" s="1"/>
      <c r="P63" s="47"/>
    </row>
    <row r="64" spans="1:17" x14ac:dyDescent="0.25">
      <c r="A64" s="13" t="s">
        <v>1</v>
      </c>
      <c r="B64" s="1"/>
      <c r="C64" s="1"/>
      <c r="D64" s="6" t="s">
        <v>57</v>
      </c>
      <c r="E64" s="33" t="s">
        <v>58</v>
      </c>
      <c r="F64" s="33" t="s">
        <v>59</v>
      </c>
      <c r="G64" s="33" t="s">
        <v>60</v>
      </c>
      <c r="H64" s="33" t="s">
        <v>61</v>
      </c>
      <c r="I64" s="33" t="s">
        <v>64</v>
      </c>
      <c r="J64" s="33" t="s">
        <v>62</v>
      </c>
      <c r="K64" s="1"/>
      <c r="L64" s="1"/>
      <c r="M64" s="1"/>
      <c r="N64" s="1"/>
      <c r="O64" s="1"/>
      <c r="P64" s="47"/>
    </row>
    <row r="65" spans="1:16" x14ac:dyDescent="0.25">
      <c r="A65" s="14" t="s">
        <v>2</v>
      </c>
      <c r="B65" s="14" t="s">
        <v>3</v>
      </c>
      <c r="C65" s="14" t="s">
        <v>4</v>
      </c>
      <c r="D65" s="70"/>
      <c r="E65" s="42"/>
      <c r="F65" s="43"/>
      <c r="G65" s="75"/>
      <c r="H65" s="44"/>
      <c r="I65" s="78"/>
      <c r="J65" s="45"/>
      <c r="K65" s="1"/>
      <c r="L65" s="1"/>
      <c r="M65" s="1"/>
      <c r="N65" s="1"/>
      <c r="O65" s="1"/>
      <c r="P65" s="47"/>
    </row>
    <row r="66" spans="1:16" x14ac:dyDescent="0.25">
      <c r="A66" s="31">
        <v>42106</v>
      </c>
      <c r="B66" s="9" t="s">
        <v>14</v>
      </c>
      <c r="C66" s="10">
        <v>10.6</v>
      </c>
      <c r="D66" s="83">
        <v>5.1857379767827526E-2</v>
      </c>
      <c r="E66" s="38" t="str">
        <f>IF((1770*$D4/$D66)&gt;1429.99,1770*$D4/$D66,"")</f>
        <v/>
      </c>
      <c r="F66" s="39" t="str">
        <f>IF(AND((1770*$D4/$D66)&gt;1159.99,(1770*$D4/$D66)&lt;1430),1770*$D4/$D66,"")</f>
        <v/>
      </c>
      <c r="G66" s="74" t="str">
        <f>IF(AND((1770*$D4/$D66)&gt;949.99,(1770*$D4/$D66)&lt;1160),1770*$D4/$D66,"")</f>
        <v/>
      </c>
      <c r="H66" s="40" t="str">
        <f>IF(AND((1770*$D4/$D66)&gt;789.99,(1770*$D4/$D66)&lt;950),1770*$D4/$D66,"")</f>
        <v/>
      </c>
      <c r="I66" s="77">
        <f>IF(AND((1770*$D4/$D66)&gt;669.99,(1770*$D4/$D66)&lt;790),1770*$D4/$D66,"")</f>
        <v>670</v>
      </c>
      <c r="J66" s="41" t="str">
        <f>IF((1770*$D4/$D66)&lt;670,1770*$D4/$D66,"")</f>
        <v/>
      </c>
      <c r="K66" s="1">
        <v>1</v>
      </c>
      <c r="L66" s="1"/>
      <c r="M66" s="1"/>
      <c r="N66" s="1"/>
      <c r="O66" s="1"/>
      <c r="P66" s="47"/>
    </row>
    <row r="67" spans="1:16" x14ac:dyDescent="0.25">
      <c r="A67" s="23">
        <v>42078</v>
      </c>
      <c r="B67" s="4" t="s">
        <v>9</v>
      </c>
      <c r="C67" s="2">
        <v>10.9</v>
      </c>
      <c r="D67" s="81">
        <v>5.3321759259259256E-2</v>
      </c>
      <c r="E67" s="85" t="str">
        <f>IF((1770*$D5/$D67)&gt;1429.99,1770*$D5/$D67,"")</f>
        <v/>
      </c>
      <c r="F67" s="86" t="str">
        <f>IF(AND((1770*$D5/$D67)&gt;1159.99,(1770*$D5/$D67)&lt;1430),1770*$D5/$D67,"")</f>
        <v/>
      </c>
      <c r="G67" s="87" t="str">
        <f>IF(AND((1770*$D5/$D67)&gt;949.99,(1770*$D5/$D67)&lt;1160),1770*$D5/$D67,"")</f>
        <v/>
      </c>
      <c r="H67" s="88" t="str">
        <f>IF(AND((1770*$D5/$D67)&gt;789.99,(1770*$D5/$D67)&lt;950),1770*$D5/$D67,"")</f>
        <v/>
      </c>
      <c r="I67" s="89">
        <f>IF(AND((1770*$D5/$D67)&gt;669.99,(1770*$D5/$D67)&lt;790),1770*$D5/$D67,"")</f>
        <v>670.04124158888646</v>
      </c>
      <c r="J67" s="90" t="str">
        <f>IF((1770*$D5/$D67)&lt;670,1770*$D5/$D67,"")</f>
        <v/>
      </c>
      <c r="K67" s="1">
        <v>2</v>
      </c>
      <c r="L67" s="1"/>
      <c r="M67" s="1"/>
      <c r="N67" s="1"/>
      <c r="O67" s="1"/>
      <c r="P67" s="47"/>
    </row>
    <row r="68" spans="1:16" x14ac:dyDescent="0.25">
      <c r="A68" s="61"/>
      <c r="B68" s="4" t="s">
        <v>7</v>
      </c>
      <c r="C68" s="2">
        <v>11</v>
      </c>
      <c r="D68" s="81">
        <v>5.4490740740740735E-2</v>
      </c>
      <c r="E68" s="85" t="str">
        <f>IF((1770*$D6/$D68)&gt;1429.99,1770*$D6/$D68,"")</f>
        <v/>
      </c>
      <c r="F68" s="86" t="str">
        <f>IF(AND((1770*$D6/$D68)&gt;1159.99,(1770*$D6/$D68)&lt;1430),1770*$D6/$D68,"")</f>
        <v/>
      </c>
      <c r="G68" s="87" t="str">
        <f>IF(AND((1770*$D6/$D68)&gt;949.99,(1770*$D6/$D68)&lt;1160),1770*$D6/$D68,"")</f>
        <v/>
      </c>
      <c r="H68" s="88" t="str">
        <f>IF(AND((1770*$D6/$D68)&gt;789.99,(1770*$D6/$D68)&lt;950),1770*$D6/$D68,"")</f>
        <v/>
      </c>
      <c r="I68" s="89" t="str">
        <f>IF(AND((1770*$D6/$D68)&gt;669.99,(1770*$D6/$D68)&lt;790),1770*$D6/$D68,"")</f>
        <v/>
      </c>
      <c r="J68" s="90">
        <f>IF((1770*$D6/$D68)&lt;670,1770*$D6/$D68,"")</f>
        <v>669.95327102803742</v>
      </c>
      <c r="K68" s="1">
        <v>3</v>
      </c>
      <c r="L68" s="1"/>
      <c r="M68" s="1"/>
      <c r="N68" s="1"/>
      <c r="O68" s="1"/>
      <c r="P68" s="47"/>
    </row>
    <row r="69" spans="1:16" x14ac:dyDescent="0.25">
      <c r="A69" s="23">
        <v>42098</v>
      </c>
      <c r="B69" s="4" t="s">
        <v>12</v>
      </c>
      <c r="C69" s="2">
        <v>10.4</v>
      </c>
      <c r="D69" s="81">
        <v>5.0555555555555555E-2</v>
      </c>
      <c r="E69" s="85" t="str">
        <f>IF((1770*$D7/$D69)&gt;1429.99,1770*$D7/$D69,"")</f>
        <v/>
      </c>
      <c r="F69" s="86" t="str">
        <f>IF(AND((1770*$D7/$D69)&gt;1159.99,(1770*$D7/$D69)&lt;1430),1770*$D7/$D69,"")</f>
        <v/>
      </c>
      <c r="G69" s="87" t="str">
        <f>IF(AND((1770*$D7/$D69)&gt;949.99,(1770*$D7/$D69)&lt;1160),1770*$D7/$D69,"")</f>
        <v/>
      </c>
      <c r="H69" s="88" t="str">
        <f>IF(AND((1770*$D7/$D69)&gt;789.99,(1770*$D7/$D69)&lt;950),1770*$D7/$D69,"")</f>
        <v/>
      </c>
      <c r="I69" s="89">
        <f>IF(AND((1770*$D7/$D69)&gt;669.99,(1770*$D7/$D69)&lt;790),1770*$D7/$D69,"")</f>
        <v>670.23351648351638</v>
      </c>
      <c r="J69" s="90" t="str">
        <f>IF((1770*$D7/$D69)&lt;670,1770*$D7/$D69,"")</f>
        <v/>
      </c>
      <c r="K69" s="1">
        <v>4</v>
      </c>
      <c r="L69" s="1"/>
      <c r="M69" s="1"/>
      <c r="N69" s="1"/>
      <c r="O69" s="1"/>
    </row>
    <row r="70" spans="1:16" x14ac:dyDescent="0.25">
      <c r="A70" s="23">
        <v>42084</v>
      </c>
      <c r="B70" s="4" t="s">
        <v>10</v>
      </c>
      <c r="C70" s="2">
        <v>10.7</v>
      </c>
      <c r="D70" s="81">
        <v>5.2349537037037042E-2</v>
      </c>
      <c r="E70" s="85" t="str">
        <f>IF((1770*$D8/$D70)&gt;1429.99,1770*$D8/$D70,"")</f>
        <v/>
      </c>
      <c r="F70" s="86" t="str">
        <f>IF(AND((1770*$D8/$D70)&gt;1159.99,(1770*$D8/$D70)&lt;1430),1770*$D8/$D70,"")</f>
        <v/>
      </c>
      <c r="G70" s="87" t="str">
        <f>IF(AND((1770*$D8/$D70)&gt;949.99,(1770*$D8/$D70)&lt;1160),1770*$D8/$D70,"")</f>
        <v/>
      </c>
      <c r="H70" s="88" t="str">
        <f>IF(AND((1770*$D8/$D70)&gt;789.99,(1770*$D8/$D70)&lt;950),1770*$D8/$D70,"")</f>
        <v/>
      </c>
      <c r="I70" s="89" t="str">
        <f>IF(AND((1770*$D8/$D70)&gt;669.99,(1770*$D8/$D70)&lt;790),1770*$D8/$D70,"")</f>
        <v/>
      </c>
      <c r="J70" s="90">
        <f>IF((1770*$D8/$D70)&lt;670,1770*$D8/$D70,"")</f>
        <v>669.96241432677425</v>
      </c>
      <c r="K70" s="1">
        <v>5</v>
      </c>
      <c r="L70" s="1"/>
      <c r="M70" s="1"/>
      <c r="N70" s="1"/>
      <c r="O70" s="1"/>
    </row>
    <row r="71" spans="1:16" x14ac:dyDescent="0.25">
      <c r="A71" s="23">
        <v>42106</v>
      </c>
      <c r="B71" s="4" t="s">
        <v>13</v>
      </c>
      <c r="C71" s="2">
        <v>34</v>
      </c>
      <c r="D71" s="81">
        <v>0.17984953703703702</v>
      </c>
      <c r="E71" s="85" t="str">
        <f>IF((1770*$D9/$D71)&gt;1429.99,1770*$D9/$D71,"")</f>
        <v/>
      </c>
      <c r="F71" s="86" t="str">
        <f>IF(AND((1770*$D9/$D71)&gt;1159.99,(1770*$D9/$D71)&lt;1430),1770*$D9/$D71,"")</f>
        <v/>
      </c>
      <c r="G71" s="87" t="str">
        <f>IF(AND((1770*$D9/$D71)&gt;949.99,(1770*$D9/$D71)&lt;1160),1770*$D9/$D71,"")</f>
        <v/>
      </c>
      <c r="H71" s="88" t="str">
        <f>IF(AND((1770*$D9/$D71)&gt;789.99,(1770*$D9/$D71)&lt;950),1770*$D9/$D71,"")</f>
        <v/>
      </c>
      <c r="I71" s="89">
        <f>IF(AND((1770*$D9/$D71)&gt;669.99,(1770*$D9/$D71)&lt;790),1770*$D9/$D71,"")</f>
        <v>670.00064354205563</v>
      </c>
      <c r="J71" s="90" t="str">
        <f>IF((1770*$D9/$D71)&lt;670,1770*$D9/$D71,"")</f>
        <v/>
      </c>
      <c r="K71" s="1">
        <v>6</v>
      </c>
      <c r="L71" s="1"/>
      <c r="M71" s="1"/>
      <c r="N71" s="1"/>
      <c r="O71" s="1"/>
    </row>
    <row r="72" spans="1:16" x14ac:dyDescent="0.25">
      <c r="A72" s="23">
        <v>42141</v>
      </c>
      <c r="B72" s="4" t="s">
        <v>19</v>
      </c>
      <c r="C72" s="2">
        <v>23.5</v>
      </c>
      <c r="D72" s="81">
        <v>0.12071759259259258</v>
      </c>
      <c r="E72" s="85" t="str">
        <f>IF((1770*$D10/$D72)&gt;1429.99,1770*$D10/$D72,"")</f>
        <v/>
      </c>
      <c r="F72" s="86" t="str">
        <f>IF(AND((1770*$D10/$D72)&gt;1159.99,(1770*$D10/$D72)&lt;1430),1770*$D10/$D72,"")</f>
        <v/>
      </c>
      <c r="G72" s="87" t="str">
        <f>IF(AND((1770*$D10/$D72)&gt;949.99,(1770*$D10/$D72)&lt;1160),1770*$D10/$D72,"")</f>
        <v/>
      </c>
      <c r="H72" s="88" t="str">
        <f>IF(AND((1770*$D10/$D72)&gt;789.99,(1770*$D10/$D72)&lt;950),1770*$D10/$D72,"")</f>
        <v/>
      </c>
      <c r="I72" s="89" t="str">
        <f>IF(AND((1770*$D10/$D72)&gt;669.99,(1770*$D10/$D72)&lt;790),1770*$D10/$D72,"")</f>
        <v/>
      </c>
      <c r="J72" s="90">
        <f>IF((1770*$D10/$D72)&lt;670,1770*$D10/$D72,"")</f>
        <v>669.98657718120819</v>
      </c>
      <c r="K72" s="1">
        <v>7</v>
      </c>
      <c r="L72" s="1"/>
      <c r="M72" s="1"/>
      <c r="N72" s="1"/>
      <c r="O72" s="1"/>
      <c r="P72" s="8"/>
    </row>
    <row r="73" spans="1:16" x14ac:dyDescent="0.25">
      <c r="A73" s="23">
        <v>42132</v>
      </c>
      <c r="B73" s="4" t="s">
        <v>17</v>
      </c>
      <c r="C73" s="2">
        <v>21</v>
      </c>
      <c r="D73" s="81">
        <v>0.10594907407407407</v>
      </c>
      <c r="E73" s="85" t="str">
        <f>IF((1770*$D11/$D73)&gt;1429.99,1770*$D11/$D73,"")</f>
        <v/>
      </c>
      <c r="F73" s="86" t="str">
        <f>IF(AND((1770*$D11/$D73)&gt;1159.99,(1770*$D11/$D73)&lt;1430),1770*$D11/$D73,"")</f>
        <v/>
      </c>
      <c r="G73" s="87" t="str">
        <f>IF(AND((1770*$D11/$D73)&gt;949.99,(1770*$D11/$D73)&lt;1160),1770*$D11/$D73,"")</f>
        <v/>
      </c>
      <c r="H73" s="88" t="str">
        <f>IF(AND((1770*$D11/$D73)&gt;789.99,(1770*$D11/$D73)&lt;950),1770*$D11/$D73,"")</f>
        <v/>
      </c>
      <c r="I73" s="89" t="str">
        <f>IF(AND((1770*$D11/$D73)&gt;669.99,(1770*$D11/$D73)&lt;790),1770*$D11/$D73,"")</f>
        <v/>
      </c>
      <c r="J73" s="90">
        <f>IF((1770*$D11/$D73)&lt;670,1770*$D11/$D73,"")</f>
        <v>669.98579855800745</v>
      </c>
      <c r="K73" s="1">
        <v>8</v>
      </c>
      <c r="P73" s="8"/>
    </row>
    <row r="74" spans="1:16" x14ac:dyDescent="0.25">
      <c r="A74" s="23">
        <v>42113</v>
      </c>
      <c r="B74" s="4" t="s">
        <v>15</v>
      </c>
      <c r="C74" s="2">
        <v>17.2</v>
      </c>
      <c r="D74" s="81">
        <v>8.6770833333333339E-2</v>
      </c>
      <c r="E74" s="85" t="str">
        <f>IF((1770*$D12/$D74)&gt;1429.99,1770*$D12/$D74,"")</f>
        <v/>
      </c>
      <c r="F74" s="86" t="str">
        <f>IF(AND((1770*$D12/$D74)&gt;1159.99,(1770*$D12/$D74)&lt;1430),1770*$D12/$D74,"")</f>
        <v/>
      </c>
      <c r="G74" s="87" t="str">
        <f>IF(AND((1770*$D12/$D74)&gt;949.99,(1770*$D12/$D74)&lt;1160),1770*$D12/$D74,"")</f>
        <v/>
      </c>
      <c r="H74" s="88" t="str">
        <f>IF(AND((1770*$D12/$D74)&gt;789.99,(1770*$D12/$D74)&lt;950),1770*$D12/$D74,"")</f>
        <v/>
      </c>
      <c r="I74" s="89">
        <f>IF(AND((1770*$D12/$D74)&gt;669.99,(1770*$D12/$D74)&lt;790),1770*$D12/$D74,"")</f>
        <v>670.03601440576233</v>
      </c>
      <c r="J74" s="90" t="str">
        <f>IF((1770*$D12/$D74)&lt;670,1770*$D12/$D74,"")</f>
        <v/>
      </c>
      <c r="K74" s="1">
        <v>9</v>
      </c>
      <c r="P74" s="8"/>
    </row>
    <row r="75" spans="1:16" x14ac:dyDescent="0.25">
      <c r="A75" s="23">
        <v>42148</v>
      </c>
      <c r="B75" s="4" t="s">
        <v>20</v>
      </c>
      <c r="C75" s="2">
        <v>35</v>
      </c>
      <c r="D75" s="81">
        <v>0.18513888888888888</v>
      </c>
      <c r="E75" s="85" t="str">
        <f>IF((1770*$D13/$D75)&gt;1429.99,1770*$D13/$D75,"")</f>
        <v/>
      </c>
      <c r="F75" s="86" t="str">
        <f>IF(AND((1770*$D13/$D75)&gt;1159.99,(1770*$D13/$D75)&lt;1430),1770*$D13/$D75,"")</f>
        <v/>
      </c>
      <c r="G75" s="87" t="str">
        <f>IF(AND((1770*$D13/$D75)&gt;949.99,(1770*$D13/$D75)&lt;1160),1770*$D13/$D75,"")</f>
        <v/>
      </c>
      <c r="H75" s="88" t="str">
        <f>IF(AND((1770*$D13/$D75)&gt;789.99,(1770*$D13/$D75)&lt;950),1770*$D13/$D75,"")</f>
        <v/>
      </c>
      <c r="I75" s="89">
        <f>IF(AND((1770*$D13/$D75)&gt;669.99,(1770*$D13/$D75)&lt;790),1770*$D13/$D75,"")</f>
        <v>670.00187546886718</v>
      </c>
      <c r="J75" s="90" t="str">
        <f>IF((1770*$D13/$D75)&lt;670,1770*$D13/$D75,"")</f>
        <v/>
      </c>
      <c r="K75" s="1">
        <v>10</v>
      </c>
      <c r="P75" s="8"/>
    </row>
    <row r="76" spans="1:16" x14ac:dyDescent="0.25">
      <c r="A76" s="23">
        <v>42232</v>
      </c>
      <c r="B76" s="4" t="s">
        <v>24</v>
      </c>
      <c r="C76" s="2">
        <v>10.3</v>
      </c>
      <c r="D76" s="81">
        <v>4.9756944444444444E-2</v>
      </c>
      <c r="E76" s="85" t="str">
        <f>IF((1770*$D14/$D76)&gt;1429.99,1770*$D14/$D76,"")</f>
        <v/>
      </c>
      <c r="F76" s="86" t="str">
        <f>IF(AND((1770*$D14/$D76)&gt;1159.99,(1770*$D14/$D76)&lt;1430),1770*$D14/$D76,"")</f>
        <v/>
      </c>
      <c r="G76" s="87" t="str">
        <f>IF(AND((1770*$D14/$D76)&gt;949.99,(1770*$D14/$D76)&lt;1160),1770*$D14/$D76,"")</f>
        <v/>
      </c>
      <c r="H76" s="88" t="str">
        <f>IF(AND((1770*$D14/$D76)&gt;789.99,(1770*$D14/$D76)&lt;950),1770*$D14/$D76,"")</f>
        <v/>
      </c>
      <c r="I76" s="89" t="str">
        <f>IF(AND((1770*$D14/$D76)&gt;669.99,(1770*$D14/$D76)&lt;790),1770*$D14/$D76,"")</f>
        <v/>
      </c>
      <c r="J76" s="90">
        <f>IF((1770*$D14/$D76)&lt;670,1770*$D14/$D76,"")</f>
        <v>669.87438939288211</v>
      </c>
      <c r="K76" s="1">
        <v>11</v>
      </c>
    </row>
    <row r="77" spans="1:16" x14ac:dyDescent="0.25">
      <c r="A77" s="61">
        <v>42043</v>
      </c>
      <c r="B77" s="4" t="s">
        <v>6</v>
      </c>
      <c r="C77" s="2">
        <v>15.8</v>
      </c>
      <c r="D77" s="81">
        <v>7.9710648148148142E-2</v>
      </c>
      <c r="E77" s="85" t="str">
        <f>IF((1770*$D15/$D77)&gt;1429.99,1770*$D15/$D77,"")</f>
        <v/>
      </c>
      <c r="F77" s="86" t="str">
        <f>IF(AND((1770*$D15/$D77)&gt;1159.99,(1770*$D15/$D77)&lt;1430),1770*$D15/$D77,"")</f>
        <v/>
      </c>
      <c r="G77" s="87" t="str">
        <f>IF(AND((1770*$D15/$D77)&gt;949.99,(1770*$D15/$D77)&lt;1160),1770*$D15/$D77,"")</f>
        <v/>
      </c>
      <c r="H77" s="88" t="str">
        <f>IF(AND((1770*$D15/$D77)&gt;789.99,(1770*$D15/$D77)&lt;950),1770*$D15/$D77,"")</f>
        <v/>
      </c>
      <c r="I77" s="89">
        <f>IF(AND((1770*$D15/$D77)&gt;669.99,(1770*$D15/$D77)&lt;790),1770*$D15/$D77,"")</f>
        <v>670.01452011035292</v>
      </c>
      <c r="J77" s="90" t="str">
        <f>IF((1770*$D15/$D77)&lt;670,1770*$D15/$D77,"")</f>
        <v/>
      </c>
      <c r="K77" s="1">
        <v>12</v>
      </c>
    </row>
    <row r="78" spans="1:16" x14ac:dyDescent="0.25">
      <c r="A78" s="23">
        <v>42204</v>
      </c>
      <c r="B78" s="4" t="s">
        <v>23</v>
      </c>
      <c r="C78" s="2">
        <v>31.5</v>
      </c>
      <c r="D78" s="81">
        <v>0.16566231343283583</v>
      </c>
      <c r="E78" s="85" t="str">
        <f>IF((1770*$D16/$D78)&gt;1429.99,1770*$D16/$D78,"")</f>
        <v/>
      </c>
      <c r="F78" s="86" t="str">
        <f>IF(AND((1770*$D16/$D78)&gt;1159.99,(1770*$D16/$D78)&lt;1430),1770*$D16/$D78,"")</f>
        <v/>
      </c>
      <c r="G78" s="87" t="str">
        <f>IF(AND((1770*$D16/$D78)&gt;949.99,(1770*$D16/$D78)&lt;1160),1770*$D16/$D78,"")</f>
        <v/>
      </c>
      <c r="H78" s="88" t="str">
        <f>IF(AND((1770*$D16/$D78)&gt;789.99,(1770*$D16/$D78)&lt;950),1770*$D16/$D78,"")</f>
        <v/>
      </c>
      <c r="I78" s="89">
        <f>IF(AND((1770*$D16/$D78)&gt;669.99,(1770*$D16/$D78)&lt;790),1770*$D16/$D78,"")</f>
        <v>670</v>
      </c>
      <c r="J78" s="90" t="str">
        <f>IF((1770*$D16/$D78)&lt;670,1770*$D16/$D78,"")</f>
        <v/>
      </c>
      <c r="K78" s="1">
        <v>13</v>
      </c>
    </row>
    <row r="79" spans="1:16" x14ac:dyDescent="0.25">
      <c r="A79" s="23">
        <v>42190</v>
      </c>
      <c r="B79" s="4" t="s">
        <v>22</v>
      </c>
      <c r="C79" s="2">
        <v>21.3</v>
      </c>
      <c r="D79" s="81">
        <v>0.10811342592592592</v>
      </c>
      <c r="E79" s="85" t="str">
        <f>IF((1770*$D17/$D79)&gt;1429.99,1770*$D17/$D79,"")</f>
        <v/>
      </c>
      <c r="F79" s="86" t="str">
        <f>IF(AND((1770*$D17/$D79)&gt;1159.99,(1770*$D17/$D79)&lt;1430),1770*$D17/$D79,"")</f>
        <v/>
      </c>
      <c r="G79" s="87" t="str">
        <f>IF(AND((1770*$D17/$D79)&gt;949.99,(1770*$D17/$D79)&lt;1160),1770*$D17/$D79,"")</f>
        <v/>
      </c>
      <c r="H79" s="88" t="str">
        <f>IF(AND((1770*$D17/$D79)&gt;789.99,(1770*$D17/$D79)&lt;950),1770*$D17/$D79,"")</f>
        <v/>
      </c>
      <c r="I79" s="89">
        <f>IF(AND((1770*$D17/$D79)&gt;669.99,(1770*$D17/$D79)&lt;790),1770*$D17/$D79,"")</f>
        <v>670.02676372979352</v>
      </c>
      <c r="J79" s="90" t="str">
        <f>IF((1770*$D17/$D79)&lt;670,1770*$D17/$D79,"")</f>
        <v/>
      </c>
      <c r="K79" s="1">
        <v>14</v>
      </c>
    </row>
    <row r="80" spans="1:16" x14ac:dyDescent="0.25">
      <c r="A80" s="23">
        <v>42169</v>
      </c>
      <c r="B80" s="4" t="s">
        <v>21</v>
      </c>
      <c r="C80" s="2">
        <v>31</v>
      </c>
      <c r="D80" s="81">
        <v>0.1630324074074074</v>
      </c>
      <c r="E80" s="85" t="str">
        <f>IF((1770*$D18/$D80)&gt;1429.99,1770*$D18/$D80,"")</f>
        <v/>
      </c>
      <c r="F80" s="86" t="str">
        <f>IF(AND((1770*$D18/$D80)&gt;1159.99,(1770*$D18/$D80)&lt;1430),1770*$D18/$D80,"")</f>
        <v/>
      </c>
      <c r="G80" s="87" t="str">
        <f>IF(AND((1770*$D18/$D80)&gt;949.99,(1770*$D18/$D80)&lt;1160),1770*$D18/$D80,"")</f>
        <v/>
      </c>
      <c r="H80" s="88" t="str">
        <f>IF(AND((1770*$D18/$D80)&gt;789.99,(1770*$D18/$D80)&lt;950),1770*$D18/$D80,"")</f>
        <v/>
      </c>
      <c r="I80" s="89">
        <f>IF(AND((1770*$D18/$D80)&gt;669.99,(1770*$D18/$D80)&lt;790),1770*$D18/$D80,"")</f>
        <v>670.00141984949596</v>
      </c>
      <c r="J80" s="90" t="str">
        <f>IF((1770*$D18/$D80)&lt;670,1770*$D18/$D80,"")</f>
        <v/>
      </c>
      <c r="K80" s="1">
        <v>15</v>
      </c>
      <c r="P80" s="8"/>
    </row>
    <row r="81" spans="1:16" x14ac:dyDescent="0.25">
      <c r="A81" s="23">
        <v>42064</v>
      </c>
      <c r="B81" s="4" t="s">
        <v>8</v>
      </c>
      <c r="C81" s="2">
        <v>33.799999999999997</v>
      </c>
      <c r="D81" s="81">
        <v>0.17879629629629631</v>
      </c>
      <c r="E81" s="85" t="str">
        <f>IF((1770*$D19/$D81)&gt;1429.99,1770*$D19/$D81,"")</f>
        <v/>
      </c>
      <c r="F81" s="86" t="str">
        <f>IF(AND((1770*$D19/$D81)&gt;1159.99,(1770*$D19/$D81)&lt;1430),1770*$D19/$D81,"")</f>
        <v/>
      </c>
      <c r="G81" s="87" t="str">
        <f>IF(AND((1770*$D19/$D81)&gt;949.99,(1770*$D19/$D81)&lt;1160),1770*$D19/$D81,"")</f>
        <v/>
      </c>
      <c r="H81" s="88" t="str">
        <f>IF(AND((1770*$D19/$D81)&gt;789.99,(1770*$D19/$D81)&lt;950),1770*$D19/$D81,"")</f>
        <v/>
      </c>
      <c r="I81" s="89" t="str">
        <f>IF(AND((1770*$D19/$D81)&gt;669.99,(1770*$D19/$D81)&lt;790),1770*$D19/$D81,"")</f>
        <v/>
      </c>
      <c r="J81" s="90">
        <f>IF((1770*$D19/$D81)&lt;670,1770*$D19/$D81,"")</f>
        <v>669.93720870015534</v>
      </c>
      <c r="K81" s="1">
        <v>16</v>
      </c>
    </row>
    <row r="82" spans="1:16" x14ac:dyDescent="0.25">
      <c r="A82" s="23">
        <v>42091</v>
      </c>
      <c r="B82" s="4" t="s">
        <v>11</v>
      </c>
      <c r="C82" s="2">
        <v>35.799999999999997</v>
      </c>
      <c r="D82" s="81">
        <v>0.18937499999999999</v>
      </c>
      <c r="E82" s="85" t="str">
        <f>IF((1770*$D20/$D82)&gt;1429.99,1770*$D20/$D82,"")</f>
        <v/>
      </c>
      <c r="F82" s="86" t="str">
        <f>IF(AND((1770*$D20/$D82)&gt;1159.99,(1770*$D20/$D82)&lt;1430),1770*$D20/$D82,"")</f>
        <v/>
      </c>
      <c r="G82" s="87" t="str">
        <f>IF(AND((1770*$D20/$D82)&gt;949.99,(1770*$D20/$D82)&lt;1160),1770*$D20/$D82,"")</f>
        <v/>
      </c>
      <c r="H82" s="88" t="str">
        <f>IF(AND((1770*$D20/$D82)&gt;789.99,(1770*$D20/$D82)&lt;950),1770*$D20/$D82,"")</f>
        <v/>
      </c>
      <c r="I82" s="89" t="str">
        <f>IF(AND((1770*$D20/$D82)&gt;669.99,(1770*$D20/$D82)&lt;790),1770*$D20/$D82,"")</f>
        <v/>
      </c>
      <c r="J82" s="90">
        <f>IF((1770*$D20/$D82)&lt;670,1770*$D20/$D82,"")</f>
        <v>669.94316098276499</v>
      </c>
      <c r="K82" s="1">
        <v>17</v>
      </c>
    </row>
    <row r="83" spans="1:16" x14ac:dyDescent="0.25">
      <c r="A83" s="23">
        <v>42125</v>
      </c>
      <c r="B83" s="4" t="s">
        <v>16</v>
      </c>
      <c r="C83" s="2">
        <v>35.700000000000003</v>
      </c>
      <c r="D83" s="81">
        <v>0.18884259259259259</v>
      </c>
      <c r="E83" s="85" t="str">
        <f>IF((1770*$D21/$D83)&gt;1429.99,1770*$D21/$D83,"")</f>
        <v/>
      </c>
      <c r="F83" s="86" t="str">
        <f>IF(AND((1770*$D21/$D83)&gt;1159.99,(1770*$D21/$D83)&lt;1430),1770*$D21/$D83,"")</f>
        <v/>
      </c>
      <c r="G83" s="87" t="str">
        <f>IF(AND((1770*$D21/$D83)&gt;949.99,(1770*$D21/$D83)&lt;1160),1770*$D21/$D83,"")</f>
        <v/>
      </c>
      <c r="H83" s="88" t="str">
        <f>IF(AND((1770*$D21/$D83)&gt;789.99,(1770*$D21/$D83)&lt;950),1770*$D21/$D83,"")</f>
        <v/>
      </c>
      <c r="I83" s="89" t="str">
        <f>IF(AND((1770*$D21/$D83)&gt;669.99,(1770*$D21/$D83)&lt;790),1770*$D21/$D83,"")</f>
        <v/>
      </c>
      <c r="J83" s="90">
        <f>IF((1770*$D21/$D83)&lt;670,1770*$D21/$D83,"")</f>
        <v>669.98774209365035</v>
      </c>
      <c r="K83" s="1">
        <v>18</v>
      </c>
      <c r="P83" s="8"/>
    </row>
    <row r="84" spans="1:16" x14ac:dyDescent="0.25">
      <c r="A84" s="61">
        <v>42007</v>
      </c>
      <c r="B84" s="4" t="s">
        <v>5</v>
      </c>
      <c r="C84" s="2">
        <v>18.5</v>
      </c>
      <c r="D84" s="81">
        <v>9.2829601990049762E-2</v>
      </c>
      <c r="E84" s="85" t="str">
        <f>IF((1770*$D22/$D84)&gt;1429.99,1770*$D22/$D84,"")</f>
        <v/>
      </c>
      <c r="F84" s="86" t="str">
        <f>IF(AND((1770*$D22/$D84)&gt;1159.99,(1770*$D22/$D84)&lt;1430),1770*$D22/$D84,"")</f>
        <v/>
      </c>
      <c r="G84" s="87" t="str">
        <f>IF(AND((1770*$D22/$D84)&gt;949.99,(1770*$D22/$D84)&lt;1160),1770*$D22/$D84,"")</f>
        <v/>
      </c>
      <c r="H84" s="88" t="str">
        <f>IF(AND((1770*$D22/$D84)&gt;789.99,(1770*$D22/$D84)&lt;950),1770*$D22/$D84,"")</f>
        <v/>
      </c>
      <c r="I84" s="89">
        <f>IF(AND((1770*$D22/$D84)&gt;669.99,(1770*$D22/$D84)&lt;790),1770*$D22/$D84,"")</f>
        <v>670</v>
      </c>
      <c r="J84" s="90" t="str">
        <f>IF((1770*$D22/$D84)&lt;670,1770*$D22/$D84,"")</f>
        <v/>
      </c>
      <c r="K84" s="1">
        <v>19</v>
      </c>
    </row>
    <row r="85" spans="1:16" x14ac:dyDescent="0.25">
      <c r="A85" s="25">
        <v>42134</v>
      </c>
      <c r="B85" s="5" t="s">
        <v>18</v>
      </c>
      <c r="C85" s="11">
        <v>12</v>
      </c>
      <c r="D85" s="82">
        <v>6.0173611111111108E-2</v>
      </c>
      <c r="E85" s="91" t="str">
        <f>IF((1770*$D23/$D85)&gt;1429.99,1770*$D23/$D85,"")</f>
        <v/>
      </c>
      <c r="F85" s="92" t="str">
        <f>IF(AND((1770*$D23/$D85)&gt;1159.99,(1770*$D23/$D85)&lt;1430),1770*$D23/$D85,"")</f>
        <v/>
      </c>
      <c r="G85" s="93" t="str">
        <f>IF(AND((1770*$D23/$D85)&gt;949.99,(1770*$D23/$D85)&lt;1160),1770*$D23/$D85,"")</f>
        <v/>
      </c>
      <c r="H85" s="94" t="str">
        <f>IF(AND((1770*$D23/$D85)&gt;789.99,(1770*$D23/$D85)&lt;950),1770*$D23/$D85,"")</f>
        <v/>
      </c>
      <c r="I85" s="95">
        <f>IF(AND((1770*$D23/$D85)&gt;669.99,(1770*$D23/$D85)&lt;790),1770*$D23/$D85,"")</f>
        <v>670.00577034045</v>
      </c>
      <c r="J85" s="96" t="str">
        <f>IF((1770*$D23/$D85)&lt;670,1770*$D23/$D85,"")</f>
        <v/>
      </c>
      <c r="K85" s="1">
        <v>20</v>
      </c>
    </row>
    <row r="86" spans="1:16" s="1" customFormat="1" x14ac:dyDescent="0.25">
      <c r="A86" s="23">
        <v>42239</v>
      </c>
      <c r="B86" s="4" t="s">
        <v>68</v>
      </c>
      <c r="C86" s="2">
        <v>36.6</v>
      </c>
      <c r="D86" s="82">
        <v>0.16666666666666666</v>
      </c>
      <c r="E86" s="91" t="str">
        <f>IF((1770*$D24/$D86)&gt;1429.99,1770*$D24/$D86,"")</f>
        <v/>
      </c>
      <c r="F86" s="92" t="str">
        <f>IF(AND((1770*$D24/$D86)&gt;1159.99,(1770*$D24/$D86)&lt;1430),1770*$D24/$D86,"")</f>
        <v/>
      </c>
      <c r="G86" s="93" t="str">
        <f>IF(AND((1770*$D24/$D86)&gt;949.99,(1770*$D24/$D86)&lt;1160),1770*$D24/$D86,"")</f>
        <v/>
      </c>
      <c r="H86" s="94" t="str">
        <f>IF(AND((1770*$D24/$D86)&gt;789.99,(1770*$D24/$D86)&lt;950),1770*$D24/$D86,"")</f>
        <v/>
      </c>
      <c r="I86" s="95">
        <f>IF(AND((1770*$D24/$D86)&gt;669.99,(1770*$D24/$D86)&lt;790),1770*$D24/$D86,"")</f>
        <v>782.73333333333335</v>
      </c>
      <c r="J86" s="96" t="str">
        <f>IF((1770*$D24/$D86)&lt;670,1770*$D24/$D86,"")</f>
        <v/>
      </c>
      <c r="K86" s="1">
        <v>21</v>
      </c>
      <c r="P86" s="7"/>
    </row>
    <row r="87" spans="1:16" s="1" customFormat="1" x14ac:dyDescent="0.25">
      <c r="A87" s="23">
        <v>42253</v>
      </c>
      <c r="B87" s="4" t="s">
        <v>69</v>
      </c>
      <c r="C87" s="2">
        <v>33.69</v>
      </c>
      <c r="D87" s="82">
        <v>0.17824074074074073</v>
      </c>
      <c r="E87" s="91" t="str">
        <f>IF((1770*$D25/$D87)&gt;1429.99,1770*$D25/$D87,"")</f>
        <v/>
      </c>
      <c r="F87" s="92" t="str">
        <f>IF(AND((1770*$D25/$D87)&gt;1159.99,(1770*$D25/$D87)&lt;1430),1770*$D25/$D87,"")</f>
        <v/>
      </c>
      <c r="G87" s="93" t="str">
        <f>IF(AND((1770*$D25/$D87)&gt;949.99,(1770*$D25/$D87)&lt;1160),1770*$D25/$D87,"")</f>
        <v/>
      </c>
      <c r="H87" s="94" t="str">
        <f>IF(AND((1770*$D25/$D87)&gt;789.99,(1770*$D25/$D87)&lt;950),1770*$D25/$D87,"")</f>
        <v/>
      </c>
      <c r="I87" s="95" t="str">
        <f>IF(AND((1770*$D25/$D87)&gt;669.99,(1770*$D25/$D87)&lt;790),1770*$D25/$D87,"")</f>
        <v/>
      </c>
      <c r="J87" s="96">
        <f>IF((1770*$D25/$D87)&lt;670,1770*$D25/$D87,"")</f>
        <v>669.8415584415585</v>
      </c>
      <c r="K87" s="1">
        <v>22</v>
      </c>
      <c r="P87" s="7"/>
    </row>
    <row r="88" spans="1:16" x14ac:dyDescent="0.25">
      <c r="A88" s="13" t="s">
        <v>25</v>
      </c>
      <c r="B88" s="69"/>
      <c r="C88" s="69"/>
      <c r="D88" s="72" t="s">
        <v>57</v>
      </c>
      <c r="E88" s="33" t="s">
        <v>58</v>
      </c>
      <c r="F88" s="33" t="s">
        <v>59</v>
      </c>
      <c r="G88" s="33" t="s">
        <v>60</v>
      </c>
      <c r="H88" s="33" t="s">
        <v>61</v>
      </c>
      <c r="I88" s="33" t="s">
        <v>64</v>
      </c>
      <c r="J88" s="33" t="s">
        <v>62</v>
      </c>
    </row>
    <row r="89" spans="1:16" x14ac:dyDescent="0.25">
      <c r="A89" s="14" t="s">
        <v>2</v>
      </c>
      <c r="B89" s="14" t="s">
        <v>3</v>
      </c>
      <c r="C89" s="14" t="s">
        <v>4</v>
      </c>
      <c r="D89" s="84"/>
      <c r="E89" s="42"/>
      <c r="F89" s="43"/>
      <c r="G89" s="75"/>
      <c r="H89" s="44"/>
      <c r="I89" s="78"/>
      <c r="J89" s="79"/>
      <c r="P89" s="8"/>
    </row>
    <row r="90" spans="1:16" x14ac:dyDescent="0.25">
      <c r="A90" s="31">
        <v>42204</v>
      </c>
      <c r="B90" s="9" t="s">
        <v>33</v>
      </c>
      <c r="C90" s="10">
        <v>58.5</v>
      </c>
      <c r="D90" s="83">
        <v>0.35237268518518516</v>
      </c>
      <c r="E90" s="38" t="str">
        <f>IF((1770*$D28/$D90)&gt;1429.99,1770*$D28/$D90,"")</f>
        <v/>
      </c>
      <c r="F90" s="39" t="str">
        <f>IF(AND((1770*$D28/$D90)&gt;1159.99,(1770*$D28/$D90)&lt;1430),1770*$D28/$D90,"")</f>
        <v/>
      </c>
      <c r="G90" s="74" t="str">
        <f>IF(AND((1770*$D28/$D90)&gt;949.99,(1770*$D28/$D90)&lt;1160),1770*$D28/$D90,"")</f>
        <v/>
      </c>
      <c r="H90" s="40" t="str">
        <f>IF(AND((1770*$D28/$D90)&gt;789.99,(1770*$D28/$D90)&lt;950),1770*$D28/$D90,"")</f>
        <v/>
      </c>
      <c r="I90" s="77">
        <f>IF(AND((1770*$D28/$D90)&gt;669.99,(1770*$D28/$D90)&lt;790),1770*$D28/$D90,"")</f>
        <v>670.03613072754149</v>
      </c>
      <c r="J90" s="41" t="str">
        <f>IF((1770*$D28/$D90)&lt;670,1770*$D28/$D90,"")</f>
        <v/>
      </c>
      <c r="K90">
        <v>23</v>
      </c>
    </row>
    <row r="91" spans="1:16" x14ac:dyDescent="0.25">
      <c r="A91" s="23">
        <v>42029</v>
      </c>
      <c r="B91" s="4" t="s">
        <v>26</v>
      </c>
      <c r="C91" s="2">
        <v>38</v>
      </c>
      <c r="D91" s="81">
        <v>0.20217592592592593</v>
      </c>
      <c r="E91" s="85" t="str">
        <f>IF((1770*$D29/$D91)&gt;1429.99,1770*$D29/$D91,"")</f>
        <v/>
      </c>
      <c r="F91" s="86" t="str">
        <f>IF(AND((1770*$D29/$D91)&gt;1159.99,(1770*$D29/$D91)&lt;1430),1770*$D29/$D91,"")</f>
        <v/>
      </c>
      <c r="G91" s="87" t="str">
        <f>IF(AND((1770*$D29/$D91)&gt;949.99,(1770*$D29/$D91)&lt;1160),1770*$D29/$D91,"")</f>
        <v/>
      </c>
      <c r="H91" s="88" t="str">
        <f>IF(AND((1770*$D29/$D91)&gt;789.99,(1770*$D29/$D91)&lt;950),1770*$D29/$D91,"")</f>
        <v/>
      </c>
      <c r="I91" s="89" t="str">
        <f>IF(AND((1770*$D29/$D91)&gt;669.99,(1770*$D29/$D91)&lt;790),1770*$D29/$D91,"")</f>
        <v/>
      </c>
      <c r="J91" s="90">
        <f>IF((1770*$D29/$D91)&lt;670,1770*$D29/$D91,"")</f>
        <v>669.98168078772619</v>
      </c>
      <c r="K91">
        <v>24</v>
      </c>
      <c r="P91" s="47"/>
    </row>
    <row r="92" spans="1:16" x14ac:dyDescent="0.25">
      <c r="A92" s="23">
        <v>42211</v>
      </c>
      <c r="B92" s="4" t="s">
        <v>34</v>
      </c>
      <c r="C92" s="2">
        <v>41.3</v>
      </c>
      <c r="D92" s="81">
        <v>0.2209953703703704</v>
      </c>
      <c r="E92" s="85" t="str">
        <f>IF((1770*$D30/$D92)&gt;1429.99,1770*$D30/$D92,"")</f>
        <v/>
      </c>
      <c r="F92" s="86" t="str">
        <f>IF(AND((1770*$D30/$D92)&gt;1159.99,(1770*$D30/$D92)&lt;1430),1770*$D30/$D92,"")</f>
        <v/>
      </c>
      <c r="G92" s="87" t="str">
        <f>IF(AND((1770*$D30/$D92)&gt;949.99,(1770*$D30/$D92)&lt;1160),1770*$D30/$D92,"")</f>
        <v/>
      </c>
      <c r="H92" s="88" t="str">
        <f>IF(AND((1770*$D30/$D92)&gt;789.99,(1770*$D30/$D92)&lt;950),1770*$D30/$D92,"")</f>
        <v/>
      </c>
      <c r="I92" s="89" t="str">
        <f>IF(AND((1770*$D30/$D92)&gt;669.99,(1770*$D30/$D92)&lt;790),1770*$D30/$D92,"")</f>
        <v/>
      </c>
      <c r="J92" s="90">
        <f>IF((1770*$D30/$D92)&lt;670,1770*$D30/$D92,"")</f>
        <v>669.93767675709626</v>
      </c>
      <c r="K92" s="1">
        <v>25</v>
      </c>
      <c r="P92" s="47"/>
    </row>
    <row r="93" spans="1:16" x14ac:dyDescent="0.25">
      <c r="A93" s="23">
        <v>42119</v>
      </c>
      <c r="B93" s="4" t="s">
        <v>28</v>
      </c>
      <c r="C93" s="2">
        <v>67</v>
      </c>
      <c r="D93" s="81">
        <v>0.41177083333333336</v>
      </c>
      <c r="E93" s="85" t="str">
        <f>IF((1770*$D31/$D93)&gt;1429.99,1770*$D31/$D93,"")</f>
        <v/>
      </c>
      <c r="F93" s="86" t="str">
        <f>IF(AND((1770*$D31/$D93)&gt;1159.99,(1770*$D31/$D93)&lt;1430),1770*$D31/$D93,"")</f>
        <v/>
      </c>
      <c r="G93" s="87" t="str">
        <f>IF(AND((1770*$D31/$D93)&gt;949.99,(1770*$D31/$D93)&lt;1160),1770*$D31/$D93,"")</f>
        <v/>
      </c>
      <c r="H93" s="88" t="str">
        <f>IF(AND((1770*$D31/$D93)&gt;789.99,(1770*$D31/$D93)&lt;950),1770*$D31/$D93,"")</f>
        <v/>
      </c>
      <c r="I93" s="89">
        <f>IF(AND((1770*$D31/$D93)&gt;669.99,(1770*$D31/$D93)&lt;790),1770*$D31/$D93,"")</f>
        <v>670</v>
      </c>
      <c r="J93" s="90" t="str">
        <f>IF((1770*$D31/$D93)&lt;670,1770*$D31/$D93,"")</f>
        <v/>
      </c>
      <c r="K93" s="1">
        <v>26</v>
      </c>
    </row>
    <row r="94" spans="1:16" x14ac:dyDescent="0.25">
      <c r="A94" s="23">
        <v>42138</v>
      </c>
      <c r="B94" s="4" t="s">
        <v>31</v>
      </c>
      <c r="C94" s="2">
        <v>62</v>
      </c>
      <c r="D94" s="81">
        <v>0.37724537037037037</v>
      </c>
      <c r="E94" s="85" t="str">
        <f>IF((1770*$D32/$D94)&gt;1429.99,1770*$D32/$D94,"")</f>
        <v/>
      </c>
      <c r="F94" s="86" t="str">
        <f>IF(AND((1770*$D32/$D94)&gt;1159.99,(1770*$D32/$D94)&lt;1430),1770*$D32/$D94,"")</f>
        <v/>
      </c>
      <c r="G94" s="87" t="str">
        <f>IF(AND((1770*$D32/$D94)&gt;949.99,(1770*$D32/$D94)&lt;1160),1770*$D32/$D94,"")</f>
        <v/>
      </c>
      <c r="H94" s="88" t="str">
        <f>IF(AND((1770*$D32/$D94)&gt;789.99,(1770*$D32/$D94)&lt;950),1770*$D32/$D94,"")</f>
        <v/>
      </c>
      <c r="I94" s="89">
        <f>IF(AND((1770*$D32/$D94)&gt;669.99,(1770*$D32/$D94)&lt;790),1770*$D32/$D94,"")</f>
        <v>670.00859053813599</v>
      </c>
      <c r="J94" s="90" t="str">
        <f>IF((1770*$D32/$D94)&lt;670,1770*$D32/$D94,"")</f>
        <v/>
      </c>
      <c r="K94" s="1">
        <v>27</v>
      </c>
    </row>
    <row r="95" spans="1:16" x14ac:dyDescent="0.25">
      <c r="A95" s="23">
        <v>42133</v>
      </c>
      <c r="B95" s="4" t="s">
        <v>30</v>
      </c>
      <c r="C95" s="2">
        <v>44</v>
      </c>
      <c r="D95" s="81">
        <v>0.24484953703703705</v>
      </c>
      <c r="E95" s="85" t="str">
        <f>IF((1770*$D33/$D95)&gt;1429.99,1770*$D33/$D95,"")</f>
        <v/>
      </c>
      <c r="F95" s="86" t="str">
        <f>IF(AND((1770*$D33/$D95)&gt;1159.99,(1770*$D33/$D95)&lt;1430),1770*$D33/$D95,"")</f>
        <v/>
      </c>
      <c r="G95" s="87" t="str">
        <f>IF(AND((1770*$D33/$D95)&gt;949.99,(1770*$D33/$D95)&lt;1160),1770*$D33/$D95,"")</f>
        <v/>
      </c>
      <c r="H95" s="88" t="str">
        <f>IF(AND((1770*$D33/$D95)&gt;789.99,(1770*$D33/$D95)&lt;950),1770*$D33/$D95,"")</f>
        <v/>
      </c>
      <c r="I95" s="89">
        <f>IF(AND((1770*$D33/$D95)&gt;669.99,(1770*$D33/$D95)&lt;790),1770*$D33/$D95,"")</f>
        <v>670.0146537461593</v>
      </c>
      <c r="J95" s="90" t="str">
        <f>IF((1770*$D33/$D95)&lt;670,1770*$D33/$D95,"")</f>
        <v/>
      </c>
      <c r="K95" s="1">
        <v>28</v>
      </c>
    </row>
    <row r="96" spans="1:16" x14ac:dyDescent="0.25">
      <c r="A96" s="23">
        <v>42217</v>
      </c>
      <c r="B96" s="4" t="s">
        <v>35</v>
      </c>
      <c r="C96" s="2">
        <v>52</v>
      </c>
      <c r="D96" s="81">
        <v>0.30686342592592591</v>
      </c>
      <c r="E96" s="85" t="str">
        <f>IF((1770*$D34/$D96)&gt;1429.99,1770*$D34/$D96,"")</f>
        <v/>
      </c>
      <c r="F96" s="86" t="str">
        <f>IF(AND((1770*$D34/$D96)&gt;1159.99,(1770*$D34/$D96)&lt;1430),1770*$D34/$D96,"")</f>
        <v/>
      </c>
      <c r="G96" s="87" t="str">
        <f>IF(AND((1770*$D34/$D96)&gt;949.99,(1770*$D34/$D96)&lt;1160),1770*$D34/$D96,"")</f>
        <v/>
      </c>
      <c r="H96" s="88" t="str">
        <f>IF(AND((1770*$D34/$D96)&gt;789.99,(1770*$D34/$D96)&lt;950),1770*$D34/$D96,"")</f>
        <v/>
      </c>
      <c r="I96" s="89">
        <f>IF(AND((1770*$D34/$D96)&gt;669.99,(1770*$D34/$D96)&lt;790),1770*$D34/$D96,"")</f>
        <v>670.0003771734622</v>
      </c>
      <c r="J96" s="90" t="str">
        <f>IF((1770*$D34/$D96)&lt;670,1770*$D34/$D96,"")</f>
        <v/>
      </c>
      <c r="K96" s="1">
        <v>29</v>
      </c>
    </row>
    <row r="97" spans="1:16" x14ac:dyDescent="0.25">
      <c r="A97" s="23">
        <v>42176</v>
      </c>
      <c r="B97" s="4" t="s">
        <v>38</v>
      </c>
      <c r="C97" s="2">
        <v>38.5</v>
      </c>
      <c r="D97" s="81">
        <v>0.20483053482587063</v>
      </c>
      <c r="E97" s="85" t="str">
        <f>IF((1770*$D35/$D97)&gt;1429.99,1770*$D35/$D97,"")</f>
        <v/>
      </c>
      <c r="F97" s="86" t="str">
        <f>IF(AND((1770*$D35/$D97)&gt;1159.99,(1770*$D35/$D97)&lt;1430),1770*$D35/$D97,"")</f>
        <v/>
      </c>
      <c r="G97" s="87" t="str">
        <f>IF(AND((1770*$D35/$D97)&gt;949.99,(1770*$D35/$D97)&lt;1160),1770*$D35/$D97,"")</f>
        <v/>
      </c>
      <c r="H97" s="88" t="str">
        <f>IF(AND((1770*$D35/$D97)&gt;789.99,(1770*$D35/$D97)&lt;950),1770*$D35/$D97,"")</f>
        <v/>
      </c>
      <c r="I97" s="89">
        <f>IF(AND((1770*$D35/$D97)&gt;669.99,(1770*$D35/$D97)&lt;790),1770*$D35/$D97,"")</f>
        <v>670</v>
      </c>
      <c r="J97" s="90" t="str">
        <f>IF((1770*$D35/$D97)&lt;670,1770*$D35/$D97,"")</f>
        <v/>
      </c>
      <c r="K97" s="1">
        <v>30</v>
      </c>
    </row>
    <row r="98" spans="1:16" x14ac:dyDescent="0.25">
      <c r="A98" s="23">
        <v>42162</v>
      </c>
      <c r="B98" s="4" t="s">
        <v>32</v>
      </c>
      <c r="C98" s="2">
        <v>58.5</v>
      </c>
      <c r="D98" s="81">
        <v>0.35237268518518516</v>
      </c>
      <c r="E98" s="85" t="str">
        <f>IF((1770*$D36/$D98)&gt;1429.99,1770*$D36/$D98,"")</f>
        <v/>
      </c>
      <c r="F98" s="86" t="str">
        <f>IF(AND((1770*$D36/$D98)&gt;1159.99,(1770*$D36/$D98)&lt;1430),1770*$D36/$D98,"")</f>
        <v/>
      </c>
      <c r="G98" s="87" t="str">
        <f>IF(AND((1770*$D36/$D98)&gt;949.99,(1770*$D36/$D98)&lt;1160),1770*$D36/$D98,"")</f>
        <v/>
      </c>
      <c r="H98" s="88" t="str">
        <f>IF(AND((1770*$D36/$D98)&gt;789.99,(1770*$D36/$D98)&lt;950),1770*$D36/$D98,"")</f>
        <v/>
      </c>
      <c r="I98" s="89">
        <f>IF(AND((1770*$D36/$D98)&gt;669.99,(1770*$D36/$D98)&lt;790),1770*$D36/$D98,"")</f>
        <v>670.03613072754149</v>
      </c>
      <c r="J98" s="90" t="str">
        <f>IF((1770*$D36/$D98)&lt;670,1770*$D36/$D98,"")</f>
        <v/>
      </c>
      <c r="K98" s="1">
        <v>31</v>
      </c>
    </row>
    <row r="99" spans="1:16" x14ac:dyDescent="0.25">
      <c r="A99" s="23">
        <v>42232</v>
      </c>
      <c r="B99" s="4" t="s">
        <v>37</v>
      </c>
      <c r="C99" s="2">
        <v>54.2</v>
      </c>
      <c r="D99" s="81">
        <v>0.32315972222222222</v>
      </c>
      <c r="E99" s="85" t="str">
        <f>IF((1770*$D37/$D99)&gt;1429.99,1770*$D37/$D99,"")</f>
        <v/>
      </c>
      <c r="F99" s="86" t="str">
        <f>IF(AND((1770*$D37/$D99)&gt;1159.99,(1770*$D37/$D99)&lt;1430),1770*$D37/$D99,"")</f>
        <v/>
      </c>
      <c r="G99" s="87" t="str">
        <f>IF(AND((1770*$D37/$D99)&gt;949.99,(1770*$D37/$D99)&lt;1160),1770*$D37/$D99,"")</f>
        <v/>
      </c>
      <c r="H99" s="88" t="str">
        <f>IF(AND((1770*$D37/$D99)&gt;789.99,(1770*$D37/$D99)&lt;950),1770*$D37/$D99,"")</f>
        <v/>
      </c>
      <c r="I99" s="89">
        <f>IF(AND((1770*$D37/$D99)&gt;669.99,(1770*$D37/$D99)&lt;790),1770*$D37/$D99,"")</f>
        <v>670.00214892016754</v>
      </c>
      <c r="J99" s="90" t="str">
        <f>IF((1770*$D37/$D99)&lt;670,1770*$D37/$D99,"")</f>
        <v/>
      </c>
      <c r="K99" s="1">
        <v>32</v>
      </c>
    </row>
    <row r="100" spans="1:16" x14ac:dyDescent="0.25">
      <c r="A100" s="23">
        <v>42057</v>
      </c>
      <c r="B100" s="4" t="s">
        <v>27</v>
      </c>
      <c r="C100" s="2">
        <v>39</v>
      </c>
      <c r="D100" s="81">
        <v>0.2074884259259259</v>
      </c>
      <c r="E100" s="85" t="str">
        <f>IF((1770*$D38/$D100)&gt;1429.99,1770*$D38/$D100,"")</f>
        <v/>
      </c>
      <c r="F100" s="86" t="str">
        <f>IF(AND((1770*$D38/$D100)&gt;1159.99,(1770*$D38/$D100)&lt;1430),1770*$D38/$D100,"")</f>
        <v/>
      </c>
      <c r="G100" s="87" t="str">
        <f>IF(AND((1770*$D38/$D100)&gt;949.99,(1770*$D38/$D100)&lt;1160),1770*$D38/$D100,"")</f>
        <v/>
      </c>
      <c r="H100" s="88" t="str">
        <f>IF(AND((1770*$D38/$D100)&gt;789.99,(1770*$D38/$D100)&lt;950),1770*$D38/$D100,"")</f>
        <v/>
      </c>
      <c r="I100" s="89">
        <f>IF(AND((1770*$D38/$D100)&gt;669.99,(1770*$D38/$D100)&lt;790),1770*$D38/$D100,"")</f>
        <v>670.00725163161712</v>
      </c>
      <c r="J100" s="90" t="str">
        <f>IF((1770*$D38/$D100)&lt;670,1770*$D38/$D100,"")</f>
        <v/>
      </c>
      <c r="K100" s="1">
        <v>33</v>
      </c>
    </row>
    <row r="101" spans="1:16" x14ac:dyDescent="0.25">
      <c r="A101" s="25">
        <v>42127</v>
      </c>
      <c r="B101" s="5" t="s">
        <v>29</v>
      </c>
      <c r="C101" s="11">
        <v>41</v>
      </c>
      <c r="D101" s="82">
        <v>0.21813657407407408</v>
      </c>
      <c r="E101" s="91" t="str">
        <f>IF((1770*$D39/$D101)&gt;1429.99,1770*$D39/$D101,"")</f>
        <v/>
      </c>
      <c r="F101" s="92" t="str">
        <f>IF(AND((1770*$D39/$D101)&gt;1159.99,(1770*$D39/$D101)&lt;1430),1770*$D39/$D101,"")</f>
        <v/>
      </c>
      <c r="G101" s="93" t="str">
        <f>IF(AND((1770*$D39/$D101)&gt;949.99,(1770*$D39/$D101)&lt;1160),1770*$D39/$D101,"")</f>
        <v/>
      </c>
      <c r="H101" s="94" t="str">
        <f>IF(AND((1770*$D39/$D101)&gt;789.99,(1770*$D39/$D101)&lt;950),1770*$D39/$D101,"")</f>
        <v/>
      </c>
      <c r="I101" s="95" t="str">
        <f>IF(AND((1770*$D39/$D101)&gt;669.99,(1770*$D39/$D101)&lt;790),1770*$D39/$D101,"")</f>
        <v/>
      </c>
      <c r="J101" s="96">
        <f>IF((1770*$D39/$D101)&lt;670,1770*$D39/$D101,"")</f>
        <v>669.9835517589006</v>
      </c>
      <c r="K101" s="1">
        <v>34</v>
      </c>
    </row>
    <row r="102" spans="1:16" x14ac:dyDescent="0.25">
      <c r="A102" s="97">
        <v>42217</v>
      </c>
      <c r="B102" s="98" t="s">
        <v>36</v>
      </c>
      <c r="C102" s="99">
        <v>62</v>
      </c>
      <c r="D102" s="100">
        <v>0.37724537037037037</v>
      </c>
      <c r="E102" s="34" t="str">
        <f>IF((1770*$D40/$D102)&gt;1429.99,1770*$D40/$D102,"")</f>
        <v/>
      </c>
      <c r="F102" s="35" t="str">
        <f>IF(AND((1770*$D40/$D102)&gt;1159.99,(1770*$D40/$D102)&lt;1430),1770*$D40/$D102,"")</f>
        <v/>
      </c>
      <c r="G102" s="73" t="str">
        <f>IF(AND((1770*$D40/$D102)&gt;949.99,(1770*$D40/$D102)&lt;1160),1770*$D40/$D102,"")</f>
        <v/>
      </c>
      <c r="H102" s="36" t="str">
        <f>IF(AND((1770*$D40/$D102)&gt;789.99,(1770*$D40/$D102)&lt;950),1770*$D40/$D102,"")</f>
        <v/>
      </c>
      <c r="I102" s="76">
        <f>IF(AND((1770*$D40/$D102)&gt;669.99,(1770*$D40/$D102)&lt;790),1770*$D40/$D102,"")</f>
        <v>670.00859053813599</v>
      </c>
      <c r="J102" s="37" t="str">
        <f>IF((1770*$D40/$D102)&lt;670,1770*$D40/$D102,"")</f>
        <v/>
      </c>
      <c r="K102" s="1">
        <v>35</v>
      </c>
    </row>
    <row r="103" spans="1:16" s="1" customFormat="1" x14ac:dyDescent="0.25">
      <c r="A103" s="113">
        <v>42253</v>
      </c>
      <c r="B103" s="105" t="s">
        <v>70</v>
      </c>
      <c r="C103" s="114">
        <v>48.88</v>
      </c>
      <c r="D103" s="100">
        <v>0.28547453703703701</v>
      </c>
      <c r="E103" s="34" t="str">
        <f>IF((1770*$D41/$D103)&gt;1429.99,1770*$D41/$D103,"")</f>
        <v/>
      </c>
      <c r="F103" s="35" t="str">
        <f>IF(AND((1770*$D41/$D103)&gt;1159.99,(1770*$D41/$D103)&lt;1430),1770*$D41/$D103,"")</f>
        <v/>
      </c>
      <c r="G103" s="73" t="str">
        <f>IF(AND((1770*$D41/$D103)&gt;949.99,(1770*$D41/$D103)&lt;1160),1770*$D41/$D103,"")</f>
        <v/>
      </c>
      <c r="H103" s="36" t="str">
        <f>IF(AND((1770*$D41/$D103)&gt;789.99,(1770*$D41/$D103)&lt;950),1770*$D41/$D103,"")</f>
        <v/>
      </c>
      <c r="I103" s="76" t="str">
        <f>IF(AND((1770*$D41/$D103)&gt;669.99,(1770*$D41/$D103)&lt;790),1770*$D41/$D103,"")</f>
        <v/>
      </c>
      <c r="J103" s="37">
        <f>IF((1770*$D41/$D103)&lt;670,1770*$D41/$D103,"")</f>
        <v>669.96634907764042</v>
      </c>
      <c r="K103" s="1">
        <v>36</v>
      </c>
      <c r="P103" s="7"/>
    </row>
    <row r="104" spans="1:16" x14ac:dyDescent="0.25">
      <c r="A104" s="13" t="s">
        <v>39</v>
      </c>
      <c r="B104" s="49" t="s">
        <v>40</v>
      </c>
      <c r="C104" s="80"/>
      <c r="D104" s="72" t="s">
        <v>57</v>
      </c>
      <c r="E104" s="33" t="s">
        <v>58</v>
      </c>
      <c r="F104" s="33" t="s">
        <v>59</v>
      </c>
      <c r="G104" s="33" t="s">
        <v>60</v>
      </c>
      <c r="H104" s="33" t="s">
        <v>61</v>
      </c>
      <c r="I104" s="33" t="s">
        <v>64</v>
      </c>
      <c r="J104" s="33" t="s">
        <v>62</v>
      </c>
    </row>
    <row r="105" spans="1:16" x14ac:dyDescent="0.25">
      <c r="A105" s="14" t="s">
        <v>2</v>
      </c>
      <c r="B105" s="14" t="s">
        <v>3</v>
      </c>
      <c r="C105" s="14" t="s">
        <v>4</v>
      </c>
      <c r="D105" s="71"/>
      <c r="E105" s="46"/>
      <c r="F105" s="43"/>
      <c r="G105" s="75"/>
      <c r="H105" s="44"/>
      <c r="I105" s="78"/>
      <c r="J105" s="79"/>
    </row>
    <row r="106" spans="1:16" x14ac:dyDescent="0.25">
      <c r="A106" s="31">
        <v>42084</v>
      </c>
      <c r="B106" s="9" t="s">
        <v>42</v>
      </c>
      <c r="C106" s="10">
        <v>96.95</v>
      </c>
      <c r="D106" s="83">
        <v>0.66105324074074068</v>
      </c>
      <c r="E106" s="38" t="str">
        <f>IF((1770*$D44/$D106)&gt;1429.99,1770*$D44/$D106,"")</f>
        <v/>
      </c>
      <c r="F106" s="39" t="str">
        <f>IF(AND((1770*$D44/$D106)&gt;1159.99,(1770*$D44/$D106)&lt;1430),1770*$D44/$D106,"")</f>
        <v/>
      </c>
      <c r="G106" s="74" t="str">
        <f>IF(AND((1770*$D44/$D106)&gt;949.99,(1770*$D44/$D106)&lt;1160),1770*$D44/$D106,"")</f>
        <v/>
      </c>
      <c r="H106" s="40" t="str">
        <f>IF(AND((1770*$D44/$D106)&gt;789.99,(1770*$D44/$D106)&lt;950),1770*$D44/$D106,"")</f>
        <v/>
      </c>
      <c r="I106" s="77">
        <f>IF(AND((1770*$D44/$D106)&gt;669.99,(1770*$D44/$D106)&lt;790),1770*$D44/$D106,"")</f>
        <v>670.00612798739394</v>
      </c>
      <c r="J106" s="41" t="str">
        <f>IF((1770*$D44/$D106)&lt;670,1770*$D44/$D106,"")</f>
        <v/>
      </c>
      <c r="K106">
        <v>37</v>
      </c>
    </row>
    <row r="107" spans="1:16" x14ac:dyDescent="0.25">
      <c r="A107" s="23">
        <v>42182</v>
      </c>
      <c r="B107" s="4" t="s">
        <v>52</v>
      </c>
      <c r="C107" s="2">
        <v>97.5</v>
      </c>
      <c r="D107" s="81">
        <v>0.65288194444444447</v>
      </c>
      <c r="E107" s="85" t="str">
        <f>IF((1770*$D45/$D107)&gt;1429.99,1770*$D45/$D107,"")</f>
        <v/>
      </c>
      <c r="F107" s="86" t="str">
        <f>IF(AND((1770*$D45/$D107)&gt;1159.99,(1770*$D45/$D107)&lt;1430),1770*$D45/$D107,"")</f>
        <v/>
      </c>
      <c r="G107" s="87" t="str">
        <f>IF(AND((1770*$D45/$D107)&gt;949.99,(1770*$D45/$D107)&lt;1160),1770*$D45/$D107,"")</f>
        <v/>
      </c>
      <c r="H107" s="88" t="str">
        <f>IF(AND((1770*$D45/$D107)&gt;789.99,(1770*$D45/$D107)&lt;950),1770*$D45/$D107,"")</f>
        <v/>
      </c>
      <c r="I107" s="89" t="str">
        <f>IF(AND((1770*$D45/$D107)&gt;669.99,(1770*$D45/$D107)&lt;790),1770*$D45/$D107,"")</f>
        <v/>
      </c>
      <c r="J107" s="90">
        <f>IF((1770*$D45/$D107)&lt;670,1770*$D45/$D107,"")</f>
        <v>669.98244960910483</v>
      </c>
      <c r="K107">
        <v>38</v>
      </c>
    </row>
    <row r="108" spans="1:16" x14ac:dyDescent="0.25">
      <c r="A108" s="23">
        <v>42119</v>
      </c>
      <c r="B108" s="4" t="s">
        <v>45</v>
      </c>
      <c r="C108" s="2">
        <v>86.3</v>
      </c>
      <c r="D108" s="81">
        <v>0.58843750000000006</v>
      </c>
      <c r="E108" s="85" t="str">
        <f>IF((1770*$D46/$D108)&gt;1429.99,1770*$D46/$D108,"")</f>
        <v/>
      </c>
      <c r="F108" s="86" t="str">
        <f>IF(AND((1770*$D46/$D108)&gt;1159.99,(1770*$D46/$D108)&lt;1430),1770*$D46/$D108,"")</f>
        <v/>
      </c>
      <c r="G108" s="87" t="str">
        <f>IF(AND((1770*$D46/$D108)&gt;949.99,(1770*$D46/$D108)&lt;1160),1770*$D46/$D108,"")</f>
        <v/>
      </c>
      <c r="H108" s="88" t="str">
        <f>IF(AND((1770*$D46/$D108)&gt;789.99,(1770*$D46/$D108)&lt;950),1770*$D46/$D108,"")</f>
        <v/>
      </c>
      <c r="I108" s="89">
        <f>IF(AND((1770*$D46/$D108)&gt;669.99,(1770*$D46/$D108)&lt;790),1770*$D46/$D108,"")</f>
        <v>670.00354044963706</v>
      </c>
      <c r="J108" s="90" t="str">
        <f>IF((1770*$D46/$D108)&lt;670,1770*$D46/$D108,"")</f>
        <v/>
      </c>
      <c r="K108" s="1">
        <v>39</v>
      </c>
    </row>
    <row r="109" spans="1:16" x14ac:dyDescent="0.25">
      <c r="A109" s="23">
        <v>42211</v>
      </c>
      <c r="B109" s="4" t="s">
        <v>53</v>
      </c>
      <c r="C109" s="2">
        <v>84.5</v>
      </c>
      <c r="D109" s="81">
        <v>0.5270717592592592</v>
      </c>
      <c r="E109" s="85" t="str">
        <f>IF((1770*$D47/$D109)&gt;1429.99,1770*$D47/$D109,"")</f>
        <v/>
      </c>
      <c r="F109" s="86" t="str">
        <f>IF(AND((1770*$D47/$D109)&gt;1159.99,(1770*$D47/$D109)&lt;1430),1770*$D47/$D109,"")</f>
        <v/>
      </c>
      <c r="G109" s="87" t="str">
        <f>IF(AND((1770*$D47/$D109)&gt;949.99,(1770*$D47/$D109)&lt;1160),1770*$D47/$D109,"")</f>
        <v/>
      </c>
      <c r="H109" s="88" t="str">
        <f>IF(AND((1770*$D47/$D109)&gt;789.99,(1770*$D47/$D109)&lt;950),1770*$D47/$D109,"")</f>
        <v/>
      </c>
      <c r="I109" s="89">
        <f>IF(AND((1770*$D47/$D109)&gt;669.99,(1770*$D47/$D109)&lt;790),1770*$D47/$D109,"")</f>
        <v>670.00285469597486</v>
      </c>
      <c r="J109" s="90" t="str">
        <f>IF((1770*$D47/$D109)&lt;670,1770*$D47/$D109,"")</f>
        <v/>
      </c>
      <c r="K109" s="1">
        <v>40</v>
      </c>
    </row>
    <row r="110" spans="1:16" x14ac:dyDescent="0.25">
      <c r="A110" s="50">
        <v>42168</v>
      </c>
      <c r="B110" s="51" t="s">
        <v>51</v>
      </c>
      <c r="C110" s="52">
        <v>174</v>
      </c>
      <c r="D110" s="81">
        <v>1.3619907407407406</v>
      </c>
      <c r="E110" s="85" t="str">
        <f>IF((1770*$D48/$D110)&gt;1429.99,1770*$D48/$D110,"")</f>
        <v/>
      </c>
      <c r="F110" s="86" t="str">
        <f>IF(AND((1770*$D48/$D110)&gt;1159.99,(1770*$D48/$D110)&lt;1430),1770*$D48/$D110,"")</f>
        <v/>
      </c>
      <c r="G110" s="87" t="str">
        <f>IF(AND((1770*$D48/$D110)&gt;949.99,(1770*$D48/$D110)&lt;1160),1770*$D48/$D110,"")</f>
        <v/>
      </c>
      <c r="H110" s="88" t="str">
        <f>IF(AND((1770*$D48/$D110)&gt;789.99,(1770*$D48/$D110)&lt;950),1770*$D48/$D110,"")</f>
        <v/>
      </c>
      <c r="I110" s="89">
        <f>IF(AND((1770*$D48/$D110)&gt;669.99,(1770*$D48/$D110)&lt;790),1770*$D48/$D110,"")</f>
        <v>669.99966008361946</v>
      </c>
      <c r="J110" s="90">
        <f>IF((1770*$D48/$D110)&lt;670,1770*$D48/$D110,"")</f>
        <v>669.99966008361946</v>
      </c>
      <c r="K110" s="1">
        <v>41</v>
      </c>
    </row>
    <row r="111" spans="1:16" x14ac:dyDescent="0.25">
      <c r="A111" s="23">
        <v>42133</v>
      </c>
      <c r="B111" s="4" t="s">
        <v>46</v>
      </c>
      <c r="C111" s="2">
        <v>105</v>
      </c>
      <c r="D111" s="81">
        <v>0.7255787037037037</v>
      </c>
      <c r="E111" s="85" t="str">
        <f>IF((1770*$D49/$D111)&gt;1429.99,1770*$D49/$D111,"")</f>
        <v/>
      </c>
      <c r="F111" s="86" t="str">
        <f>IF(AND((1770*$D49/$D111)&gt;1159.99,(1770*$D49/$D111)&lt;1430),1770*$D49/$D111,"")</f>
        <v/>
      </c>
      <c r="G111" s="87" t="str">
        <f>IF(AND((1770*$D49/$D111)&gt;949.99,(1770*$D49/$D111)&lt;1160),1770*$D49/$D111,"")</f>
        <v/>
      </c>
      <c r="H111" s="88" t="str">
        <f>IF(AND((1770*$D49/$D111)&gt;789.99,(1770*$D49/$D111)&lt;950),1770*$D49/$D111,"")</f>
        <v/>
      </c>
      <c r="I111" s="89">
        <f>IF(AND((1770*$D49/$D111)&gt;669.99,(1770*$D49/$D111)&lt;790),1770*$D49/$D111,"")</f>
        <v>669.99680969851659</v>
      </c>
      <c r="J111" s="90">
        <f>IF((1770*$D49/$D111)&lt;670,1770*$D49/$D111,"")</f>
        <v>669.99680969851659</v>
      </c>
      <c r="K111" s="1">
        <v>42</v>
      </c>
    </row>
    <row r="112" spans="1:16" x14ac:dyDescent="0.25">
      <c r="A112" s="54">
        <v>42168</v>
      </c>
      <c r="B112" s="48" t="s">
        <v>50</v>
      </c>
      <c r="C112" s="3">
        <v>86</v>
      </c>
      <c r="D112" s="81">
        <v>0.58638888888888896</v>
      </c>
      <c r="E112" s="85" t="str">
        <f>IF((1770*$D50/$D112)&gt;1429.99,1770*$D50/$D112,"")</f>
        <v/>
      </c>
      <c r="F112" s="86" t="str">
        <f>IF(AND((1770*$D50/$D112)&gt;1159.99,(1770*$D50/$D112)&lt;1430),1770*$D50/$D112,"")</f>
        <v/>
      </c>
      <c r="G112" s="87" t="str">
        <f>IF(AND((1770*$D50/$D112)&gt;949.99,(1770*$D50/$D112)&lt;1160),1770*$D50/$D112,"")</f>
        <v/>
      </c>
      <c r="H112" s="88" t="str">
        <f>IF(AND((1770*$D50/$D112)&gt;789.99,(1770*$D50/$D112)&lt;950),1770*$D50/$D112,"")</f>
        <v/>
      </c>
      <c r="I112" s="89">
        <f>IF(AND((1770*$D50/$D112)&gt;669.99,(1770*$D50/$D112)&lt;790),1770*$D50/$D112,"")</f>
        <v>670.00355281856923</v>
      </c>
      <c r="J112" s="90" t="str">
        <f>IF((1770*$D50/$D112)&lt;670,1770*$D50/$D112,"")</f>
        <v/>
      </c>
      <c r="K112" s="1">
        <v>43</v>
      </c>
    </row>
    <row r="113" spans="1:11" x14ac:dyDescent="0.25">
      <c r="A113" s="23">
        <v>42153</v>
      </c>
      <c r="B113" s="4" t="s">
        <v>48</v>
      </c>
      <c r="C113" s="2">
        <v>102</v>
      </c>
      <c r="D113" s="81">
        <v>0.70484953703703701</v>
      </c>
      <c r="E113" s="85" t="str">
        <f>IF((1770*$D51/$D113)&gt;1429.99,1770*$D51/$D113,"")</f>
        <v/>
      </c>
      <c r="F113" s="86" t="str">
        <f>IF(AND((1770*$D51/$D113)&gt;1159.99,(1770*$D51/$D113)&lt;1430),1770*$D51/$D113,"")</f>
        <v/>
      </c>
      <c r="G113" s="87" t="str">
        <f>IF(AND((1770*$D51/$D113)&gt;949.99,(1770*$D51/$D113)&lt;1160),1770*$D51/$D113,"")</f>
        <v/>
      </c>
      <c r="H113" s="88" t="str">
        <f>IF(AND((1770*$D51/$D113)&gt;789.99,(1770*$D51/$D113)&lt;950),1770*$D51/$D113,"")</f>
        <v/>
      </c>
      <c r="I113" s="89">
        <f>IF(AND((1770*$D51/$D113)&gt;669.99,(1770*$D51/$D113)&lt;790),1770*$D51/$D113,"")</f>
        <v>669.9952380170447</v>
      </c>
      <c r="J113" s="90">
        <f>IF((1770*$D51/$D113)&lt;670,1770*$D51/$D113,"")</f>
        <v>669.9952380170447</v>
      </c>
      <c r="K113" s="1">
        <v>44</v>
      </c>
    </row>
    <row r="114" spans="1:11" x14ac:dyDescent="0.25">
      <c r="A114" s="23">
        <v>42147</v>
      </c>
      <c r="B114" s="4" t="s">
        <v>47</v>
      </c>
      <c r="C114" s="2">
        <v>95.6</v>
      </c>
      <c r="D114" s="81">
        <v>0.65185185185185179</v>
      </c>
      <c r="E114" s="85" t="str">
        <f>IF((1770*$D52/$D114)&gt;1429.99,1770*$D52/$D114,"")</f>
        <v/>
      </c>
      <c r="F114" s="86" t="str">
        <f>IF(AND((1770*$D52/$D114)&gt;1159.99,(1770*$D52/$D114)&lt;1430),1770*$D52/$D114,"")</f>
        <v/>
      </c>
      <c r="G114" s="87" t="str">
        <f>IF(AND((1770*$D52/$D114)&gt;949.99,(1770*$D52/$D114)&lt;1160),1770*$D52/$D114,"")</f>
        <v/>
      </c>
      <c r="H114" s="88" t="str">
        <f>IF(AND((1770*$D52/$D114)&gt;789.99,(1770*$D52/$D114)&lt;950),1770*$D52/$D114,"")</f>
        <v/>
      </c>
      <c r="I114" s="89">
        <f>IF(AND((1770*$D52/$D114)&gt;669.99,(1770*$D52/$D114)&lt;790),1770*$D52/$D114,"")</f>
        <v>670.00408380681836</v>
      </c>
      <c r="J114" s="90" t="str">
        <f>IF((1770*$D52/$D114)&lt;670,1770*$D52/$D114,"")</f>
        <v/>
      </c>
      <c r="K114" s="1">
        <v>45</v>
      </c>
    </row>
    <row r="115" spans="1:11" x14ac:dyDescent="0.25">
      <c r="A115" s="23">
        <v>42105</v>
      </c>
      <c r="B115" s="4" t="s">
        <v>44</v>
      </c>
      <c r="C115" s="2">
        <v>85.2</v>
      </c>
      <c r="D115" s="81">
        <v>0.5809375</v>
      </c>
      <c r="E115" s="85" t="str">
        <f>IF((1770*$D53/$D115)&gt;1429.99,1770*$D53/$D115,"")</f>
        <v/>
      </c>
      <c r="F115" s="86" t="str">
        <f>IF(AND((1770*$D53/$D115)&gt;1159.99,(1770*$D53/$D115)&lt;1430),1770*$D53/$D115,"")</f>
        <v/>
      </c>
      <c r="G115" s="87" t="str">
        <f>IF(AND((1770*$D53/$D115)&gt;949.99,(1770*$D53/$D115)&lt;1160),1770*$D53/$D115,"")</f>
        <v/>
      </c>
      <c r="H115" s="88" t="str">
        <f>IF(AND((1770*$D53/$D115)&gt;789.99,(1770*$D53/$D115)&lt;950),1770*$D53/$D115,"")</f>
        <v/>
      </c>
      <c r="I115" s="89">
        <f>IF(AND((1770*$D53/$D115)&gt;669.99,(1770*$D53/$D115)&lt;790),1770*$D53/$D115,"")</f>
        <v>670.01374693682396</v>
      </c>
      <c r="J115" s="90" t="str">
        <f>IF((1770*$D53/$D115)&lt;670,1770*$D53/$D115,"")</f>
        <v/>
      </c>
      <c r="K115" s="1">
        <v>46</v>
      </c>
    </row>
    <row r="116" spans="1:11" x14ac:dyDescent="0.25">
      <c r="A116" s="23">
        <v>42091</v>
      </c>
      <c r="B116" s="4" t="s">
        <v>43</v>
      </c>
      <c r="C116" s="2">
        <v>122</v>
      </c>
      <c r="D116" s="81">
        <v>0.88034722222222228</v>
      </c>
      <c r="E116" s="85" t="str">
        <f>IF((1770*$D54/$D116)&gt;1429.99,1770*$D54/$D116,"")</f>
        <v/>
      </c>
      <c r="F116" s="86" t="str">
        <f>IF(AND((1770*$D54/$D116)&gt;1159.99,(1770*$D54/$D116)&lt;1430),1770*$D54/$D116,"")</f>
        <v/>
      </c>
      <c r="G116" s="87" t="str">
        <f>IF(AND((1770*$D54/$D116)&gt;949.99,(1770*$D54/$D116)&lt;1160),1770*$D54/$D116,"")</f>
        <v/>
      </c>
      <c r="H116" s="88" t="str">
        <f>IF(AND((1770*$D54/$D116)&gt;789.99,(1770*$D54/$D116)&lt;950),1770*$D54/$D116,"")</f>
        <v/>
      </c>
      <c r="I116" s="89">
        <f>IF(AND((1770*$D54/$D116)&gt;669.99,(1770*$D54/$D116)&lt;790),1770*$D54/$D116,"")</f>
        <v>670.00394415082428</v>
      </c>
      <c r="J116" s="90" t="str">
        <f>IF((1770*$D54/$D116)&lt;670,1770*$D54/$D116,"")</f>
        <v/>
      </c>
      <c r="K116" s="1">
        <v>47</v>
      </c>
    </row>
    <row r="117" spans="1:11" x14ac:dyDescent="0.25">
      <c r="A117" s="23">
        <v>42217</v>
      </c>
      <c r="B117" s="4" t="s">
        <v>63</v>
      </c>
      <c r="C117" s="2">
        <v>84.5</v>
      </c>
      <c r="D117" s="81">
        <v>0.5270717592592592</v>
      </c>
      <c r="E117" s="85" t="str">
        <f>IF((1770*$D55/$D117)&gt;1429.99,1770*$D55/$D117,"")</f>
        <v/>
      </c>
      <c r="F117" s="86" t="str">
        <f>IF(AND((1770*$D55/$D117)&gt;1159.99,(1770*$D55/$D117)&lt;1430),1770*$D55/$D117,"")</f>
        <v/>
      </c>
      <c r="G117" s="87" t="str">
        <f>IF(AND((1770*$D55/$D117)&gt;949.99,(1770*$D55/$D117)&lt;1160),1770*$D55/$D117,"")</f>
        <v/>
      </c>
      <c r="H117" s="88" t="str">
        <f>IF(AND((1770*$D55/$D117)&gt;789.99,(1770*$D55/$D117)&lt;950),1770*$D55/$D117,"")</f>
        <v/>
      </c>
      <c r="I117" s="89">
        <f>IF(AND((1770*$D55/$D117)&gt;669.99,(1770*$D55/$D117)&lt;790),1770*$D55/$D117,"")</f>
        <v>670.00285469597486</v>
      </c>
      <c r="J117" s="90" t="str">
        <f>IF((1770*$D55/$D117)&lt;670,1770*$D55/$D117,"")</f>
        <v/>
      </c>
      <c r="K117" s="1">
        <v>48</v>
      </c>
    </row>
    <row r="118" spans="1:11" x14ac:dyDescent="0.25">
      <c r="A118" s="23">
        <v>42029</v>
      </c>
      <c r="B118" s="4" t="s">
        <v>41</v>
      </c>
      <c r="C118" s="2">
        <v>70</v>
      </c>
      <c r="D118" s="81">
        <v>0.47087962962962965</v>
      </c>
      <c r="E118" s="85" t="str">
        <f>IF((1770*$D56/$D118)&gt;1429.99,1770*$D56/$D118,"")</f>
        <v/>
      </c>
      <c r="F118" s="86" t="str">
        <f>IF(AND((1770*$D56/$D118)&gt;1159.99,(1770*$D56/$D118)&lt;1430),1770*$D56/$D118,"")</f>
        <v/>
      </c>
      <c r="G118" s="87" t="str">
        <f>IF(AND((1770*$D56/$D118)&gt;949.99,(1770*$D56/$D118)&lt;1160),1770*$D56/$D118,"")</f>
        <v/>
      </c>
      <c r="H118" s="88" t="str">
        <f>IF(AND((1770*$D56/$D118)&gt;789.99,(1770*$D56/$D118)&lt;950),1770*$D56/$D118,"")</f>
        <v/>
      </c>
      <c r="I118" s="89">
        <f>IF(AND((1770*$D56/$D118)&gt;669.99,(1770*$D56/$D118)&lt;790),1770*$D56/$D118,"")</f>
        <v>669.99311768754296</v>
      </c>
      <c r="J118" s="90">
        <f>IF((1770*$D56/$D118)&lt;670,1770*$D56/$D118,"")</f>
        <v>669.99311768754296</v>
      </c>
      <c r="K118" s="1">
        <v>49</v>
      </c>
    </row>
    <row r="119" spans="1:11" x14ac:dyDescent="0.25">
      <c r="A119" s="50">
        <v>42153</v>
      </c>
      <c r="B119" s="51" t="s">
        <v>49</v>
      </c>
      <c r="C119" s="52">
        <v>234</v>
      </c>
      <c r="D119" s="81">
        <v>1.9890509259259259</v>
      </c>
      <c r="E119" s="85" t="str">
        <f>IF((1770*$D57/$D119)&gt;1429.99,1770*$D57/$D119,"")</f>
        <v/>
      </c>
      <c r="F119" s="86" t="str">
        <f>IF(AND((1770*$D57/$D119)&gt;1159.99,(1770*$D57/$D119)&lt;1430),1770*$D57/$D119,"")</f>
        <v/>
      </c>
      <c r="G119" s="87" t="str">
        <f>IF(AND((1770*$D57/$D119)&gt;949.99,(1770*$D57/$D119)&lt;1160),1770*$D57/$D119,"")</f>
        <v/>
      </c>
      <c r="H119" s="88" t="str">
        <f>IF(AND((1770*$D57/$D119)&gt;789.99,(1770*$D57/$D119)&lt;950),1770*$D57/$D119,"")</f>
        <v/>
      </c>
      <c r="I119" s="89">
        <f>IF(AND((1770*$D57/$D119)&gt;669.99,(1770*$D57/$D119)&lt;790),1770*$D57/$D119,"")</f>
        <v>669.99918535501058</v>
      </c>
      <c r="J119" s="90">
        <f>IF((1770*$D57/$D119)&lt;670,1770*$D57/$D119,"")</f>
        <v>669.99918535501058</v>
      </c>
      <c r="K119" s="1">
        <v>50</v>
      </c>
    </row>
    <row r="120" spans="1:11" x14ac:dyDescent="0.25">
      <c r="A120" s="50">
        <v>42217</v>
      </c>
      <c r="B120" s="51" t="s">
        <v>54</v>
      </c>
      <c r="C120" s="52">
        <v>181</v>
      </c>
      <c r="D120" s="81">
        <v>1.4223148148148148</v>
      </c>
      <c r="E120" s="85" t="str">
        <f>IF((1770*$D58/$D120)&gt;1429.99,1770*$D58/$D120,"")</f>
        <v/>
      </c>
      <c r="F120" s="86" t="str">
        <f>IF(AND((1770*$D58/$D120)&gt;1159.99,(1770*$D58/$D120)&lt;1430),1770*$D58/$D120,"")</f>
        <v/>
      </c>
      <c r="G120" s="87" t="str">
        <f>IF(AND((1770*$D58/$D120)&gt;949.99,(1770*$D58/$D120)&lt;1160),1770*$D58/$D120,"")</f>
        <v/>
      </c>
      <c r="H120" s="88" t="str">
        <f>IF(AND((1770*$D58/$D120)&gt;789.99,(1770*$D58/$D120)&lt;950),1770*$D58/$D120,"")</f>
        <v/>
      </c>
      <c r="I120" s="89">
        <f>IF(AND((1770*$D58/$D120)&gt;669.99,(1770*$D58/$D120)&lt;790),1770*$D58/$D120,"")</f>
        <v>670.00105787383632</v>
      </c>
      <c r="J120" s="90" t="str">
        <f>IF((1770*$D58/$D120)&lt;670,1770*$D58/$D120,"")</f>
        <v/>
      </c>
      <c r="K120" s="1">
        <v>51</v>
      </c>
    </row>
    <row r="121" spans="1:11" x14ac:dyDescent="0.25">
      <c r="A121" s="107">
        <v>42246</v>
      </c>
      <c r="B121" s="108" t="s">
        <v>67</v>
      </c>
      <c r="C121" s="109">
        <v>97</v>
      </c>
      <c r="D121" s="82">
        <v>0.64965277777777775</v>
      </c>
      <c r="E121" s="91" t="str">
        <f>IF((1770*$D59/$D121)&gt;1429.99,1770*$D59/$D121,"")</f>
        <v/>
      </c>
      <c r="F121" s="92" t="str">
        <f>IF(AND((1770*$D59/$D121)&gt;1159.99,(1770*$D59/$D121)&lt;1430),1770*$D59/$D121,"")</f>
        <v/>
      </c>
      <c r="G121" s="93" t="str">
        <f>IF(AND((1770*$D59/$D121)&gt;949.99,(1770*$D59/$D121)&lt;1160),1770*$D59/$D121,"")</f>
        <v/>
      </c>
      <c r="H121" s="94" t="str">
        <f>IF(AND((1770*$D59/$D121)&gt;789.99,(1770*$D59/$D121)&lt;950),1770*$D59/$D121,"")</f>
        <v/>
      </c>
      <c r="I121" s="95" t="str">
        <f>IF(AND((1770*$D59/$D121)&gt;669.99,(1770*$D59/$D121)&lt;790),1770*$D59/$D121,"")</f>
        <v/>
      </c>
      <c r="J121" s="96">
        <f>IF((1770*$D59/$D121)&lt;670,1770*$D59/$D121,"")</f>
        <v>669.87546766435059</v>
      </c>
      <c r="K121" s="1">
        <v>52</v>
      </c>
    </row>
  </sheetData>
  <sortState ref="A42:N58">
    <sortCondition ref="B42:B58"/>
  </sortState>
  <mergeCells count="1">
    <mergeCell ref="E63:J6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 THEVENIN</dc:creator>
  <cp:lastModifiedBy>ilus</cp:lastModifiedBy>
  <cp:lastPrinted>2015-08-20T09:07:42Z</cp:lastPrinted>
  <dcterms:created xsi:type="dcterms:W3CDTF">2015-08-20T09:07:12Z</dcterms:created>
  <dcterms:modified xsi:type="dcterms:W3CDTF">2015-09-10T16:51:35Z</dcterms:modified>
</cp:coreProperties>
</file>