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840" windowHeight="13740" tabRatio="750" activeTab="10"/>
  </bookViews>
  <sheets>
    <sheet name="equip" sheetId="1" r:id="rId1"/>
    <sheet name="Endurance" sheetId="2" r:id="rId2"/>
    <sheet name="CourseHaie" sheetId="3" r:id="rId3"/>
    <sheet name="Perche" sheetId="4" r:id="rId4"/>
    <sheet name="grenouille-longueur" sheetId="5" r:id="rId5"/>
    <sheet name="vortex" sheetId="6" r:id="rId6"/>
    <sheet name="medecinball" sheetId="7" r:id="rId7"/>
    <sheet name="30mH" sheetId="8" r:id="rId8"/>
    <sheet name="relaisF1" sheetId="9" r:id="rId9"/>
    <sheet name="Eveil" sheetId="10" r:id="rId10"/>
    <sheet name="Poussins" sheetId="11" r:id="rId11"/>
  </sheets>
  <definedNames>
    <definedName name="_30mobs">"endurance!etiquette"</definedName>
    <definedName name="_xlnm._FilterDatabase" localSheetId="0" hidden="1">'equip'!$A$2:$F$35</definedName>
    <definedName name="_xlnm._FilterDatabase" localSheetId="0">'equip'!$A$2:$F$35</definedName>
    <definedName name="_xlnm._FilterDatabase_1">'equip'!$A$2:$F$35</definedName>
    <definedName name="_xlnm.Print_Area" localSheetId="7">'30mH'!$A$1:$M$49</definedName>
    <definedName name="_xlnm.Print_Area" localSheetId="2">'CourseHaie'!$A$1:$M$49</definedName>
    <definedName name="_xlnm.Print_Area" localSheetId="1">'Endurance'!$A$1:$M$49</definedName>
    <definedName name="_xlnm.Print_Area" localSheetId="4">'grenouille-longueur'!$A$1:$M$49</definedName>
    <definedName name="_xlnm.Print_Area" localSheetId="6">'medecinball'!$A$1:$M$49</definedName>
    <definedName name="_xlnm.Print_Area" localSheetId="3">'Perche'!$A$1:$M$49</definedName>
    <definedName name="_xlnm.Print_Area" localSheetId="8">'relaisF1'!$A$1:$M$49</definedName>
    <definedName name="_xlnm.Print_Area" localSheetId="5">'vortex'!$A$1:$M$49</definedName>
    <definedName name="Excel_BuiltIn_Criteria_1">'equip'!$D$3:$D$16</definedName>
    <definedName name="Excel_BuiltIn_Extract_1">"#N/A"</definedName>
    <definedName name="_xlnm.Print_Area" localSheetId="7">'30mH'!$A$1:$M$49</definedName>
    <definedName name="_xlnm.Print_Area" localSheetId="2">'CourseHaie'!$A$1:$M$49</definedName>
    <definedName name="_xlnm.Print_Area" localSheetId="1">'Endurance'!$A$1:$M$49</definedName>
    <definedName name="_xlnm.Print_Area" localSheetId="4">'grenouille-longueur'!$A$1:$M$49</definedName>
    <definedName name="_xlnm.Print_Area" localSheetId="6">'medecinball'!$A$1:$M$49</definedName>
    <definedName name="_xlnm.Print_Area" localSheetId="3">'Perche'!$A$1:$M$49</definedName>
    <definedName name="_xlnm.Print_Area" localSheetId="8">'relaisF1'!$A$1:$M$49</definedName>
    <definedName name="_xlnm.Print_Area" localSheetId="5">'vortex'!$A$1:$M$49</definedName>
  </definedNames>
  <calcPr fullCalcOnLoad="1"/>
</workbook>
</file>

<file path=xl/sharedStrings.xml><?xml version="1.0" encoding="utf-8"?>
<sst xmlns="http://schemas.openxmlformats.org/spreadsheetml/2006/main" count="591" uniqueCount="59">
  <si>
    <t>CATEGORIE</t>
  </si>
  <si>
    <t>NOM EQUIPE - DISPONIBLES</t>
  </si>
  <si>
    <t>NB athlete</t>
  </si>
  <si>
    <t>EVEIL</t>
  </si>
  <si>
    <t>POUSSIN</t>
  </si>
  <si>
    <t>x</t>
  </si>
  <si>
    <t>les équipes peuvent être librement affectées à la catégorie éveil ou poussin - dès finalisation, il faut recopier dans la définition des équipes, par catégorie le nom et le nombre d'athlète, car ce sont les cellules en dessous de la ligne 24 qui sont prises en compte dans les différentes feuilles de calcul</t>
  </si>
  <si>
    <t xml:space="preserve"> colonne C - mettre le nombre d'athlète de l'équipe (attention pas plus de 16) - colonne D ou E mettre une croix dans la catégorie</t>
  </si>
  <si>
    <t>Rappel sur le classement - épreuve 0, classement du plus petit au plus grand - épreuve 1, classement du plus grand au plus petit</t>
  </si>
  <si>
    <t>DEFINITION DES EQUIPES</t>
  </si>
  <si>
    <t>POUSSINS</t>
  </si>
  <si>
    <t>VIDE</t>
  </si>
  <si>
    <t>n°</t>
  </si>
  <si>
    <t>resultat</t>
  </si>
  <si>
    <t>nom</t>
  </si>
  <si>
    <t>athlète</t>
  </si>
  <si>
    <t>NB</t>
  </si>
  <si>
    <t>si le nombre de résultat ne correspond pas au nombre d'athlète - cellule en erreur - si un athlète est parti en cours, modifier ligne 6 pour ce concours</t>
  </si>
  <si>
    <t>si le nombre de résultat ne correspond pas au nombre d'athlète - cellule en erreur - si un athlète est parti en cours, modifier ligne 31 pour ce concours</t>
  </si>
  <si>
    <t>temps</t>
  </si>
  <si>
    <t>nb passage</t>
  </si>
  <si>
    <t>par défaut le nombre de passage est à 16 - mais il peut être forcé à une valeur inférieure, le résultat final étant pris sur le temps moyen par athlète - il faut donc avoir par série le même nombre de passage, afin de garder l'esprit relais, mais entre chaque série le nombre de passage peut être différent - à consigner dans la ligne 8
si une seule course pour la catégorie est réalisée, il peut être mentionné le classement des équipes, sans s'occuper des temps (vainqueur : 1, deuxième : 2...)par défaut le nombre de passage est à 16 - mais il peut être forcé à une valeur inférieure, le résultat final étant pris sur le temps moyen par athlète - il faut donc avoir par série le même nombre de passage, afin de garder l'esprit relais, mais entre chaque série le nombre de passage peut être différent - à consigner dans la ligne 8
si une seule course pour la catégorie est réalisée, il peut être mentionné le classement des équipes, sans s'occuper des temps (vainqueur : 1, deuxième : 2...)</t>
  </si>
  <si>
    <t>par défaut le nombre de passage est à 16 - mais il peut être forcé à une valeur inférieure, le résultat final étant pris sur le temps moyen par athlète - il faut donc avoir par série le même nombre de passage, afin de garder l'esprit relais, mais entre chaque série le nombre de passage peut être différent - à consigner dans la ligne 33
si une seule course par catégorie est réalisée, il peut également être mentionné le classement des équipes, sans s'occuper des temps par défaut le nombre de passage est à 16 - mais il peut être forcé à une valeur inférieure, le résultat final étant pris sur le temps moyen par athlète - il faut donc avoir par série le même nombre de passage, afin de garder l'esprit relais, mais entre chaque série le nombre de passage peut être différent - à consigner dans la ligne 33
si une seule course par catégorie est réalisée, il peut également être mentionné le classement des équipes, sans s'occuper des temps</t>
  </si>
  <si>
    <t>1 : la plus petite perf marque le plus de points</t>
  </si>
  <si>
    <t xml:space="preserve">  Epreuves                                                 Equipes </t>
  </si>
  <si>
    <t>Lancer de medecin ball</t>
  </si>
  <si>
    <t>30mH</t>
  </si>
  <si>
    <t>Relais navette</t>
  </si>
  <si>
    <t>Vortex</t>
  </si>
  <si>
    <t>Saut de grenouille</t>
  </si>
  <si>
    <t>TOTAL</t>
  </si>
  <si>
    <t>0 : la plus grande pert marque le plus de points</t>
  </si>
  <si>
    <t>en cas d'égalité, départager sur le classement au relais</t>
  </si>
  <si>
    <t>Perf</t>
  </si>
  <si>
    <t>Pts</t>
  </si>
  <si>
    <t>POINTS</t>
  </si>
  <si>
    <t>Classement</t>
  </si>
  <si>
    <t>Endurance</t>
  </si>
  <si>
    <t>Course/Haie</t>
  </si>
  <si>
    <t>Perche</t>
  </si>
  <si>
    <t>Saut Grenouille / longueur</t>
  </si>
  <si>
    <t>Grizzli</t>
  </si>
  <si>
    <t>Elephant</t>
  </si>
  <si>
    <t>Vautour</t>
  </si>
  <si>
    <t>Panda</t>
  </si>
  <si>
    <t>Croco</t>
  </si>
  <si>
    <t>Kangourou</t>
  </si>
  <si>
    <t>Pelican</t>
  </si>
  <si>
    <t>Chimpanze</t>
  </si>
  <si>
    <t>Bizon</t>
  </si>
  <si>
    <t>Rhino</t>
  </si>
  <si>
    <t>Tigre</t>
  </si>
  <si>
    <t>Lion</t>
  </si>
  <si>
    <t>Porc-Epic</t>
  </si>
  <si>
    <t>Zebre</t>
  </si>
  <si>
    <t>Cheval</t>
  </si>
  <si>
    <t>Loup</t>
  </si>
  <si>
    <t>Résultats EVEIL - kid's Athlé  – 16 Janvier 2016</t>
  </si>
  <si>
    <t>Résultats POUSSINS  - kid's Athlé  – 16 Janvier 2016</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</si>
</sst>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F400]h:mm:ss\ AM/PM"/>
  </numFmts>
  <fonts count="53">
    <font>
      <sz val="10"/>
      <name val="Arial"/>
      <family val="2"/>
    </font>
    <font>
      <b/>
      <sz val="24"/>
      <color indexed="20"/>
      <name val="Arial"/>
      <family val="2"/>
    </font>
    <font>
      <b/>
      <sz val="10"/>
      <name val="Arial"/>
      <family val="2"/>
    </font>
    <font>
      <b/>
      <sz val="16"/>
      <color indexed="12"/>
      <name val="Arial"/>
      <family val="2"/>
    </font>
    <font>
      <b/>
      <sz val="10"/>
      <color indexed="10"/>
      <name val="Arial"/>
      <family val="2"/>
    </font>
    <font>
      <b/>
      <sz val="10"/>
      <color indexed="12"/>
      <name val="Arial"/>
      <family val="2"/>
    </font>
    <font>
      <sz val="20"/>
      <name val="Arial"/>
      <family val="2"/>
    </font>
    <font>
      <b/>
      <sz val="48"/>
      <name val="Arial"/>
      <family val="2"/>
    </font>
    <font>
      <b/>
      <sz val="22"/>
      <color indexed="30"/>
      <name val="Arial"/>
      <family val="2"/>
    </font>
    <font>
      <sz val="12"/>
      <name val="Arial"/>
      <family val="2"/>
    </font>
    <font>
      <b/>
      <sz val="18"/>
      <name val="Arial"/>
      <family val="2"/>
    </font>
    <font>
      <b/>
      <sz val="24"/>
      <name val="Arial"/>
      <family val="2"/>
    </font>
    <font>
      <b/>
      <sz val="28"/>
      <name val="Arial"/>
      <family val="2"/>
    </font>
    <font>
      <b/>
      <sz val="26"/>
      <color indexed="30"/>
      <name val="Arial"/>
      <family val="2"/>
    </font>
    <font>
      <b/>
      <sz val="26"/>
      <color indexed="12"/>
      <name val="Arial"/>
      <family val="2"/>
    </font>
    <font>
      <b/>
      <sz val="36"/>
      <color indexed="12"/>
      <name val="Arial"/>
      <family val="2"/>
    </font>
    <font>
      <b/>
      <sz val="36"/>
      <color indexed="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20"/>
      <name val="Calibri"/>
      <family val="2"/>
    </font>
    <font>
      <sz val="11"/>
      <color indexed="60"/>
      <name val="Calibri"/>
      <family val="2"/>
    </font>
    <font>
      <sz val="11"/>
      <color indexed="62"/>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indexed="52"/>
        <bgColor indexed="64"/>
      </patternFill>
    </fill>
    <fill>
      <patternFill patternType="solid">
        <fgColor indexed="5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ck">
        <color indexed="8"/>
      </left>
      <right style="double">
        <color indexed="8"/>
      </right>
      <top style="double">
        <color indexed="8"/>
      </top>
      <bottom style="medium">
        <color indexed="8"/>
      </bottom>
    </border>
    <border>
      <left style="thick">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ck">
        <color indexed="8"/>
      </left>
      <right style="medium">
        <color indexed="8"/>
      </right>
      <top>
        <color indexed="63"/>
      </top>
      <bottom style="double">
        <color indexed="8"/>
      </bottom>
    </border>
    <border>
      <left style="thick">
        <color indexed="8"/>
      </left>
      <right style="medium">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style="thick">
        <color indexed="8"/>
      </left>
      <right style="thick">
        <color indexed="8"/>
      </right>
      <top>
        <color indexed="63"/>
      </top>
      <bottom style="double">
        <color indexed="8"/>
      </bottom>
    </border>
    <border>
      <left style="thick">
        <color indexed="8"/>
      </left>
      <right style="double">
        <color indexed="8"/>
      </right>
      <top>
        <color indexed="63"/>
      </top>
      <bottom style="double">
        <color indexed="8"/>
      </bottom>
    </border>
    <border>
      <left style="double">
        <color indexed="8"/>
      </left>
      <right style="double">
        <color indexed="8"/>
      </right>
      <top style="double">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color indexed="63"/>
      </top>
      <bottom style="thin">
        <color indexed="8"/>
      </bottom>
    </border>
    <border>
      <left style="thick">
        <color indexed="8"/>
      </left>
      <right style="double">
        <color indexed="8"/>
      </right>
      <top>
        <color indexed="63"/>
      </top>
      <bottom style="thin">
        <color indexed="8"/>
      </bottom>
    </border>
    <border>
      <left style="thick">
        <color indexed="8"/>
      </left>
      <right style="thick">
        <color indexed="8"/>
      </right>
      <top style="double">
        <color indexed="8"/>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ck">
        <color indexed="8"/>
      </left>
      <right style="thick">
        <color indexed="8"/>
      </right>
      <top style="double">
        <color indexed="8"/>
      </top>
      <bottom>
        <color indexed="63"/>
      </bottom>
    </border>
    <border diagonalDown="1">
      <left style="double">
        <color indexed="8"/>
      </left>
      <right style="thick">
        <color indexed="8"/>
      </right>
      <top style="double">
        <color indexed="8"/>
      </top>
      <bottom style="double">
        <color indexed="8"/>
      </bottom>
      <diagonal style="medium">
        <color indexed="8"/>
      </diagonal>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0" fillId="0" borderId="0">
      <alignment/>
      <protection/>
    </xf>
    <xf numFmtId="0" fontId="42"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0" borderId="0" applyNumberFormat="0" applyBorder="0" applyAlignment="0" applyProtection="0"/>
    <xf numFmtId="9" fontId="0"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3">
    <xf numFmtId="0" fontId="0" fillId="0" borderId="0" xfId="0" applyAlignment="1">
      <alignment/>
    </xf>
    <xf numFmtId="0" fontId="0" fillId="0" borderId="0" xfId="44">
      <alignment/>
      <protection/>
    </xf>
    <xf numFmtId="0" fontId="0" fillId="0" borderId="0" xfId="44" applyAlignment="1">
      <alignment horizontal="center"/>
      <protection/>
    </xf>
    <xf numFmtId="0" fontId="0" fillId="0" borderId="10" xfId="44" applyFont="1" applyBorder="1" applyAlignment="1">
      <alignment horizontal="center"/>
      <protection/>
    </xf>
    <xf numFmtId="0" fontId="0" fillId="0" borderId="10" xfId="44" applyBorder="1" applyAlignment="1">
      <alignment horizontal="center"/>
      <protection/>
    </xf>
    <xf numFmtId="0" fontId="1" fillId="0" borderId="10" xfId="44" applyFont="1" applyBorder="1" applyAlignment="1" applyProtection="1">
      <alignment horizontal="center" vertical="center"/>
      <protection locked="0"/>
    </xf>
    <xf numFmtId="0" fontId="1" fillId="0" borderId="10" xfId="44" applyFont="1" applyBorder="1" applyAlignment="1" applyProtection="1">
      <alignment horizontal="left" vertical="center"/>
      <protection locked="0"/>
    </xf>
    <xf numFmtId="0" fontId="2" fillId="0" borderId="10" xfId="44" applyFont="1" applyBorder="1" applyAlignment="1" applyProtection="1">
      <alignment horizontal="center"/>
      <protection locked="0"/>
    </xf>
    <xf numFmtId="0" fontId="2" fillId="0" borderId="10" xfId="44" applyFont="1" applyBorder="1" applyAlignment="1">
      <alignment horizontal="center"/>
      <protection/>
    </xf>
    <xf numFmtId="0" fontId="0" fillId="0" borderId="0" xfId="44" applyFont="1" applyBorder="1" applyAlignment="1">
      <alignment horizontal="center"/>
      <protection/>
    </xf>
    <xf numFmtId="0" fontId="0" fillId="0" borderId="10" xfId="44" applyBorder="1" applyAlignment="1" applyProtection="1">
      <alignment horizontal="center"/>
      <protection locked="0"/>
    </xf>
    <xf numFmtId="0" fontId="0" fillId="0" borderId="10" xfId="44" applyBorder="1" applyProtection="1">
      <alignment/>
      <protection locked="0"/>
    </xf>
    <xf numFmtId="0" fontId="0" fillId="33" borderId="10" xfId="44" applyFill="1" applyBorder="1" applyAlignment="1">
      <alignment horizontal="center"/>
      <protection/>
    </xf>
    <xf numFmtId="0" fontId="4" fillId="0" borderId="10" xfId="44" applyFont="1" applyBorder="1" applyAlignment="1">
      <alignment horizontal="center"/>
      <protection/>
    </xf>
    <xf numFmtId="2" fontId="0" fillId="0" borderId="0" xfId="44" applyNumberFormat="1">
      <alignment/>
      <protection/>
    </xf>
    <xf numFmtId="0" fontId="0" fillId="0" borderId="11" xfId="44" applyFill="1" applyBorder="1" applyAlignment="1" applyProtection="1">
      <alignment horizontal="center"/>
      <protection locked="0"/>
    </xf>
    <xf numFmtId="2" fontId="0" fillId="0" borderId="10" xfId="44" applyNumberFormat="1" applyBorder="1" applyAlignment="1" applyProtection="1">
      <alignment horizontal="center"/>
      <protection/>
    </xf>
    <xf numFmtId="2" fontId="0" fillId="0" borderId="0" xfId="44" applyNumberFormat="1" applyBorder="1" applyAlignment="1">
      <alignment horizontal="center"/>
      <protection/>
    </xf>
    <xf numFmtId="2" fontId="0" fillId="0" borderId="0" xfId="0" applyNumberFormat="1" applyBorder="1" applyAlignment="1">
      <alignment horizontal="center"/>
    </xf>
    <xf numFmtId="0" fontId="0" fillId="34" borderId="10" xfId="44" applyFill="1" applyBorder="1" applyAlignment="1">
      <alignment horizontal="center"/>
      <protection/>
    </xf>
    <xf numFmtId="2" fontId="0" fillId="0" borderId="10" xfId="44" applyNumberFormat="1" applyBorder="1" applyAlignment="1">
      <alignment horizontal="center"/>
      <protection/>
    </xf>
    <xf numFmtId="0" fontId="0" fillId="0" borderId="0" xfId="44" applyAlignment="1" applyProtection="1">
      <alignment horizontal="center"/>
      <protection locked="0"/>
    </xf>
    <xf numFmtId="0" fontId="0" fillId="0" borderId="0" xfId="44" applyProtection="1">
      <alignment/>
      <protection locked="0"/>
    </xf>
    <xf numFmtId="2" fontId="0" fillId="0" borderId="10" xfId="0" applyNumberFormat="1" applyBorder="1" applyAlignment="1">
      <alignment horizontal="center"/>
    </xf>
    <xf numFmtId="0" fontId="6" fillId="0" borderId="0" xfId="44" applyFont="1">
      <alignment/>
      <protection/>
    </xf>
    <xf numFmtId="0" fontId="8" fillId="0" borderId="0" xfId="44" applyFont="1" applyAlignment="1">
      <alignment horizontal="left"/>
      <protection/>
    </xf>
    <xf numFmtId="0" fontId="9" fillId="0" borderId="0" xfId="44" applyFont="1" applyAlignment="1">
      <alignment horizontal="center"/>
      <protection/>
    </xf>
    <xf numFmtId="0" fontId="12" fillId="0" borderId="12" xfId="44" applyFont="1" applyBorder="1" applyAlignment="1">
      <alignment horizontal="center" vertical="center"/>
      <protection/>
    </xf>
    <xf numFmtId="0" fontId="10" fillId="0" borderId="13" xfId="44" applyFont="1" applyBorder="1" applyAlignment="1">
      <alignment horizontal="center" vertical="center"/>
      <protection/>
    </xf>
    <xf numFmtId="0" fontId="10" fillId="0" borderId="14" xfId="44" applyFont="1" applyBorder="1" applyAlignment="1">
      <alignment horizontal="center" vertical="center"/>
      <protection/>
    </xf>
    <xf numFmtId="0" fontId="10" fillId="0" borderId="15" xfId="44" applyFont="1" applyBorder="1" applyAlignment="1">
      <alignment horizontal="center" vertical="center"/>
      <protection/>
    </xf>
    <xf numFmtId="0" fontId="10" fillId="0" borderId="16" xfId="44" applyFont="1" applyBorder="1" applyAlignment="1">
      <alignment horizontal="center" vertical="center"/>
      <protection/>
    </xf>
    <xf numFmtId="0" fontId="10" fillId="0" borderId="17" xfId="44" applyFont="1" applyBorder="1" applyAlignment="1">
      <alignment horizontal="center" vertical="center"/>
      <protection/>
    </xf>
    <xf numFmtId="0" fontId="10" fillId="0" borderId="18" xfId="44" applyFont="1" applyBorder="1" applyAlignment="1">
      <alignment horizontal="center" vertical="center"/>
      <protection/>
    </xf>
    <xf numFmtId="0" fontId="10" fillId="0" borderId="19" xfId="44" applyFont="1" applyBorder="1" applyAlignment="1">
      <alignment horizontal="center" vertical="center"/>
      <protection/>
    </xf>
    <xf numFmtId="0" fontId="1" fillId="0" borderId="20" xfId="44" applyFont="1" applyBorder="1" applyAlignment="1" applyProtection="1">
      <alignment horizontal="center" vertical="center"/>
      <protection locked="0"/>
    </xf>
    <xf numFmtId="2" fontId="10" fillId="0" borderId="21" xfId="44" applyNumberFormat="1" applyFont="1" applyBorder="1" applyAlignment="1" applyProtection="1">
      <alignment horizontal="center" vertical="center"/>
      <protection/>
    </xf>
    <xf numFmtId="0" fontId="14" fillId="0" borderId="22" xfId="44" applyFont="1" applyBorder="1" applyAlignment="1" applyProtection="1">
      <alignment horizontal="center" vertical="center"/>
      <protection/>
    </xf>
    <xf numFmtId="2" fontId="10" fillId="0" borderId="23" xfId="44" applyNumberFormat="1" applyFont="1" applyBorder="1" applyAlignment="1" applyProtection="1">
      <alignment horizontal="center" vertical="center"/>
      <protection/>
    </xf>
    <xf numFmtId="164" fontId="10" fillId="0" borderId="23" xfId="44" applyNumberFormat="1" applyFont="1" applyBorder="1" applyAlignment="1" applyProtection="1">
      <alignment horizontal="center" vertical="center"/>
      <protection/>
    </xf>
    <xf numFmtId="0" fontId="15" fillId="0" borderId="24" xfId="44" applyFont="1" applyBorder="1" applyAlignment="1" applyProtection="1">
      <alignment horizontal="center" vertical="center"/>
      <protection hidden="1"/>
    </xf>
    <xf numFmtId="0" fontId="16" fillId="0" borderId="25" xfId="44" applyFont="1" applyBorder="1" applyAlignment="1" applyProtection="1">
      <alignment horizontal="center" vertical="center"/>
      <protection hidden="1"/>
    </xf>
    <xf numFmtId="165" fontId="10" fillId="0" borderId="23" xfId="44" applyNumberFormat="1" applyFont="1" applyBorder="1" applyAlignment="1" applyProtection="1">
      <alignment horizontal="center" vertical="center"/>
      <protection/>
    </xf>
    <xf numFmtId="0" fontId="0" fillId="0" borderId="0" xfId="44" applyBorder="1">
      <alignment/>
      <protection/>
    </xf>
    <xf numFmtId="0" fontId="12" fillId="0" borderId="26" xfId="44" applyFont="1" applyBorder="1" applyAlignment="1">
      <alignment horizontal="center" vertical="center"/>
      <protection/>
    </xf>
    <xf numFmtId="0" fontId="15" fillId="0" borderId="24" xfId="44" applyFont="1" applyBorder="1" applyAlignment="1" applyProtection="1">
      <alignment horizontal="center" vertical="center"/>
      <protection/>
    </xf>
    <xf numFmtId="0" fontId="16" fillId="0" borderId="25" xfId="44" applyFont="1" applyBorder="1" applyAlignment="1" applyProtection="1">
      <alignment horizontal="center" vertical="center"/>
      <protection/>
    </xf>
    <xf numFmtId="166" fontId="0" fillId="0" borderId="0" xfId="44" applyNumberFormat="1" applyBorder="1" applyAlignment="1">
      <alignment horizontal="center"/>
      <protection/>
    </xf>
    <xf numFmtId="45" fontId="10" fillId="0" borderId="23" xfId="44" applyNumberFormat="1" applyFont="1" applyBorder="1" applyAlignment="1" applyProtection="1">
      <alignment horizontal="center" vertical="center"/>
      <protection/>
    </xf>
    <xf numFmtId="45" fontId="0" fillId="0" borderId="10" xfId="44" applyNumberFormat="1" applyBorder="1" applyAlignment="1" applyProtection="1">
      <alignment horizontal="center"/>
      <protection locked="0"/>
    </xf>
    <xf numFmtId="45" fontId="0" fillId="0" borderId="0" xfId="44" applyNumberFormat="1">
      <alignment/>
      <protection/>
    </xf>
    <xf numFmtId="45" fontId="0" fillId="0" borderId="10" xfId="44" applyNumberFormat="1" applyBorder="1" applyAlignment="1">
      <alignment horizontal="center"/>
      <protection/>
    </xf>
    <xf numFmtId="45" fontId="0" fillId="0" borderId="0" xfId="44" applyNumberFormat="1" applyBorder="1" applyAlignment="1">
      <alignment horizontal="center"/>
      <protection/>
    </xf>
    <xf numFmtId="0" fontId="0" fillId="0" borderId="10" xfId="44" applyFont="1" applyBorder="1" applyAlignment="1" applyProtection="1" quotePrefix="1">
      <alignment horizontal="center"/>
      <protection locked="0"/>
    </xf>
    <xf numFmtId="0" fontId="0" fillId="0" borderId="10" xfId="44" applyFont="1" applyBorder="1" applyAlignment="1" applyProtection="1">
      <alignment horizontal="center"/>
      <protection locked="0"/>
    </xf>
    <xf numFmtId="0" fontId="14" fillId="35" borderId="22" xfId="44" applyFont="1" applyFill="1" applyBorder="1" applyAlignment="1" applyProtection="1">
      <alignment horizontal="center" vertical="center"/>
      <protection/>
    </xf>
    <xf numFmtId="0" fontId="3" fillId="0" borderId="27" xfId="44" applyFont="1" applyBorder="1" applyAlignment="1">
      <alignment horizontal="center" vertical="center" wrapText="1"/>
      <protection/>
    </xf>
    <xf numFmtId="0" fontId="3" fillId="33" borderId="0" xfId="44" applyFont="1" applyFill="1" applyBorder="1" applyAlignment="1">
      <alignment horizontal="center"/>
      <protection/>
    </xf>
    <xf numFmtId="0" fontId="2" fillId="36" borderId="28" xfId="44" applyFont="1" applyFill="1" applyBorder="1" applyAlignment="1">
      <alignment horizontal="center"/>
      <protection/>
    </xf>
    <xf numFmtId="0" fontId="0" fillId="0" borderId="10" xfId="44" applyFont="1" applyBorder="1" applyAlignment="1">
      <alignment horizontal="center"/>
      <protection/>
    </xf>
    <xf numFmtId="0" fontId="3" fillId="37" borderId="27" xfId="44" applyFont="1" applyFill="1" applyBorder="1" applyAlignment="1">
      <alignment horizontal="center" vertical="center" wrapText="1"/>
      <protection/>
    </xf>
    <xf numFmtId="0" fontId="0" fillId="33" borderId="10" xfId="44" applyFont="1" applyFill="1" applyBorder="1" applyAlignment="1">
      <alignment horizontal="center"/>
      <protection/>
    </xf>
    <xf numFmtId="0" fontId="5" fillId="0" borderId="28" xfId="44" applyFont="1" applyBorder="1" applyAlignment="1">
      <alignment horizontal="center"/>
      <protection/>
    </xf>
    <xf numFmtId="0" fontId="0" fillId="34" borderId="10" xfId="44" applyFont="1" applyFill="1" applyBorder="1" applyAlignment="1">
      <alignment horizontal="center"/>
      <protection/>
    </xf>
    <xf numFmtId="0" fontId="0" fillId="0" borderId="10" xfId="44" applyFont="1" applyBorder="1" applyAlignment="1">
      <alignment horizontal="center" vertical="center" wrapText="1"/>
      <protection/>
    </xf>
    <xf numFmtId="0" fontId="13" fillId="0" borderId="0" xfId="44" applyFont="1" applyBorder="1" applyAlignment="1">
      <alignment horizontal="center" wrapText="1"/>
      <protection/>
    </xf>
    <xf numFmtId="0" fontId="12" fillId="0" borderId="12" xfId="44" applyFont="1" applyBorder="1" applyAlignment="1">
      <alignment horizontal="center" vertical="center"/>
      <protection/>
    </xf>
    <xf numFmtId="0" fontId="11" fillId="0" borderId="26" xfId="44" applyFont="1" applyBorder="1" applyAlignment="1" applyProtection="1">
      <alignment horizontal="center" vertical="center" wrapText="1"/>
      <protection locked="0"/>
    </xf>
    <xf numFmtId="0" fontId="11" fillId="0" borderId="29" xfId="44" applyFont="1" applyBorder="1" applyAlignment="1" applyProtection="1">
      <alignment horizontal="center" vertical="center" wrapText="1"/>
      <protection locked="0"/>
    </xf>
    <xf numFmtId="0" fontId="7" fillId="0" borderId="0" xfId="44" applyFont="1" applyBorder="1" applyAlignment="1">
      <alignment horizontal="center" vertical="center"/>
      <protection/>
    </xf>
    <xf numFmtId="0" fontId="10" fillId="0" borderId="30" xfId="44" applyFont="1" applyBorder="1" applyAlignment="1">
      <alignment horizontal="center" vertical="top" wrapText="1"/>
      <protection/>
    </xf>
    <xf numFmtId="0" fontId="11" fillId="35" borderId="29" xfId="44" applyFont="1" applyFill="1" applyBorder="1" applyAlignment="1" applyProtection="1">
      <alignment horizontal="center" vertical="center" wrapText="1"/>
      <protection locked="0"/>
    </xf>
    <xf numFmtId="0" fontId="13" fillId="0" borderId="0" xfId="44" applyFont="1" applyBorder="1" applyAlignment="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6">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view="pageLayout" zoomScale="85" zoomScaleNormal="101" zoomScaleSheetLayoutView="85" zoomScalePageLayoutView="85" workbookViewId="0" topLeftCell="A22">
      <selection activeCell="C30" sqref="C30"/>
    </sheetView>
  </sheetViews>
  <sheetFormatPr defaultColWidth="11.00390625" defaultRowHeight="12.75"/>
  <cols>
    <col min="1" max="1" width="11.00390625" style="1" customWidth="1"/>
    <col min="2" max="2" width="54.7109375" style="1" customWidth="1"/>
    <col min="3" max="3" width="13.421875" style="1" customWidth="1"/>
    <col min="4" max="6" width="11.28125" style="2" customWidth="1"/>
    <col min="7" max="7" width="56.7109375" style="1" customWidth="1"/>
    <col min="8" max="16384" width="11.00390625" style="1" customWidth="1"/>
  </cols>
  <sheetData>
    <row r="1" spans="4:6" ht="12.75">
      <c r="D1" s="59" t="s">
        <v>0</v>
      </c>
      <c r="E1" s="59"/>
      <c r="F1" s="4"/>
    </row>
    <row r="2" spans="2:6" ht="12.75">
      <c r="B2" s="1" t="s">
        <v>1</v>
      </c>
      <c r="C2" s="3" t="s">
        <v>2</v>
      </c>
      <c r="D2" s="3" t="s">
        <v>3</v>
      </c>
      <c r="E2" s="3" t="s">
        <v>4</v>
      </c>
      <c r="F2" s="3"/>
    </row>
    <row r="3" spans="1:7" ht="30" customHeight="1">
      <c r="A3" s="5">
        <v>1</v>
      </c>
      <c r="B3" s="6" t="s">
        <v>52</v>
      </c>
      <c r="C3" s="7">
        <v>16</v>
      </c>
      <c r="D3" s="7"/>
      <c r="E3" s="7" t="s">
        <v>5</v>
      </c>
      <c r="F3" s="7"/>
      <c r="G3" s="56" t="s">
        <v>6</v>
      </c>
    </row>
    <row r="4" spans="1:7" ht="30">
      <c r="A4" s="5">
        <v>2</v>
      </c>
      <c r="B4" s="6" t="s">
        <v>51</v>
      </c>
      <c r="C4" s="7">
        <v>16</v>
      </c>
      <c r="D4" s="7" t="s">
        <v>5</v>
      </c>
      <c r="E4" s="7"/>
      <c r="F4" s="7"/>
      <c r="G4" s="56"/>
    </row>
    <row r="5" spans="1:7" ht="30">
      <c r="A5" s="5">
        <v>3</v>
      </c>
      <c r="B5" s="6" t="s">
        <v>41</v>
      </c>
      <c r="C5" s="7">
        <v>16</v>
      </c>
      <c r="D5" s="7"/>
      <c r="E5" s="7" t="s">
        <v>5</v>
      </c>
      <c r="F5" s="7"/>
      <c r="G5" s="56"/>
    </row>
    <row r="6" spans="1:7" ht="30">
      <c r="A6" s="5">
        <v>4</v>
      </c>
      <c r="B6" s="6" t="s">
        <v>42</v>
      </c>
      <c r="C6" s="7">
        <v>16</v>
      </c>
      <c r="D6" s="7" t="s">
        <v>5</v>
      </c>
      <c r="E6" s="7"/>
      <c r="F6" s="7"/>
      <c r="G6" s="56"/>
    </row>
    <row r="7" spans="1:7" ht="30">
      <c r="A7" s="5">
        <v>5</v>
      </c>
      <c r="B7" s="6" t="s">
        <v>43</v>
      </c>
      <c r="C7" s="7">
        <v>16</v>
      </c>
      <c r="D7" s="7"/>
      <c r="E7" s="7" t="s">
        <v>5</v>
      </c>
      <c r="F7" s="7"/>
      <c r="G7" s="56"/>
    </row>
    <row r="8" spans="1:7" ht="30">
      <c r="A8" s="5">
        <v>6</v>
      </c>
      <c r="B8" s="6" t="s">
        <v>44</v>
      </c>
      <c r="C8" s="7">
        <v>16</v>
      </c>
      <c r="D8" s="7" t="s">
        <v>5</v>
      </c>
      <c r="E8" s="7"/>
      <c r="F8" s="7"/>
      <c r="G8" s="56"/>
    </row>
    <row r="9" spans="1:7" ht="30">
      <c r="A9" s="5">
        <v>7</v>
      </c>
      <c r="B9" s="6" t="s">
        <v>45</v>
      </c>
      <c r="C9" s="7">
        <v>16</v>
      </c>
      <c r="D9" s="7"/>
      <c r="E9" s="7" t="s">
        <v>5</v>
      </c>
      <c r="F9" s="7"/>
      <c r="G9" s="56"/>
    </row>
    <row r="10" spans="1:7" ht="30">
      <c r="A10" s="5">
        <v>8</v>
      </c>
      <c r="B10" s="6" t="s">
        <v>46</v>
      </c>
      <c r="C10" s="7">
        <v>16</v>
      </c>
      <c r="D10" s="7" t="s">
        <v>5</v>
      </c>
      <c r="E10" s="7"/>
      <c r="F10" s="7"/>
      <c r="G10" s="56"/>
    </row>
    <row r="11" spans="1:7" ht="30">
      <c r="A11" s="5">
        <v>9</v>
      </c>
      <c r="B11" s="6" t="s">
        <v>47</v>
      </c>
      <c r="C11" s="7">
        <v>16</v>
      </c>
      <c r="D11" s="7"/>
      <c r="E11" s="7" t="s">
        <v>5</v>
      </c>
      <c r="F11" s="7"/>
      <c r="G11" s="56"/>
    </row>
    <row r="12" spans="1:7" ht="30">
      <c r="A12" s="5">
        <v>10</v>
      </c>
      <c r="B12" s="6" t="s">
        <v>48</v>
      </c>
      <c r="C12" s="7">
        <v>16</v>
      </c>
      <c r="D12" s="7" t="s">
        <v>5</v>
      </c>
      <c r="E12" s="7"/>
      <c r="F12" s="7"/>
      <c r="G12" s="56"/>
    </row>
    <row r="13" spans="1:7" ht="30">
      <c r="A13" s="5">
        <v>11</v>
      </c>
      <c r="B13" s="6" t="s">
        <v>49</v>
      </c>
      <c r="C13" s="7">
        <v>16</v>
      </c>
      <c r="D13" s="7"/>
      <c r="E13" s="7" t="s">
        <v>5</v>
      </c>
      <c r="F13" s="7"/>
      <c r="G13" s="56"/>
    </row>
    <row r="14" spans="1:7" ht="30">
      <c r="A14" s="5">
        <v>12</v>
      </c>
      <c r="B14" s="6" t="s">
        <v>50</v>
      </c>
      <c r="C14" s="7">
        <v>15</v>
      </c>
      <c r="D14" s="7" t="s">
        <v>5</v>
      </c>
      <c r="E14" s="7"/>
      <c r="F14" s="7"/>
      <c r="G14" s="56"/>
    </row>
    <row r="15" spans="1:7" ht="30" customHeight="1">
      <c r="A15" s="5">
        <v>13</v>
      </c>
      <c r="B15" s="6" t="s">
        <v>53</v>
      </c>
      <c r="C15" s="7">
        <v>16</v>
      </c>
      <c r="D15" s="7" t="s">
        <v>5</v>
      </c>
      <c r="E15" s="7"/>
      <c r="F15" s="7"/>
      <c r="G15" s="56" t="s">
        <v>7</v>
      </c>
    </row>
    <row r="16" spans="1:7" ht="30">
      <c r="A16" s="5">
        <v>14</v>
      </c>
      <c r="B16" s="6" t="s">
        <v>54</v>
      </c>
      <c r="C16" s="7">
        <v>13</v>
      </c>
      <c r="D16" s="7"/>
      <c r="E16" s="7" t="s">
        <v>5</v>
      </c>
      <c r="F16" s="7"/>
      <c r="G16" s="56"/>
    </row>
    <row r="17" spans="1:7" ht="30">
      <c r="A17" s="5">
        <v>15</v>
      </c>
      <c r="B17" s="6" t="s">
        <v>55</v>
      </c>
      <c r="C17" s="7">
        <v>16</v>
      </c>
      <c r="D17" s="7"/>
      <c r="E17" s="7" t="s">
        <v>5</v>
      </c>
      <c r="F17" s="7"/>
      <c r="G17" s="56"/>
    </row>
    <row r="18" spans="1:8" ht="30" customHeight="1">
      <c r="A18" s="5">
        <v>16</v>
      </c>
      <c r="B18" s="6" t="s">
        <v>56</v>
      </c>
      <c r="C18" s="7">
        <v>16</v>
      </c>
      <c r="D18" s="7" t="s">
        <v>5</v>
      </c>
      <c r="E18" s="7"/>
      <c r="F18" s="7"/>
      <c r="G18" s="60" t="s">
        <v>8</v>
      </c>
      <c r="H18" s="56"/>
    </row>
    <row r="19" spans="1:8" ht="30">
      <c r="A19" s="5">
        <v>17</v>
      </c>
      <c r="B19" s="6"/>
      <c r="C19" s="7"/>
      <c r="D19" s="7"/>
      <c r="E19" s="7"/>
      <c r="F19" s="7"/>
      <c r="G19" s="60"/>
      <c r="H19" s="56"/>
    </row>
    <row r="20" spans="1:8" ht="30">
      <c r="A20" s="5">
        <v>18</v>
      </c>
      <c r="B20" s="6"/>
      <c r="C20" s="7"/>
      <c r="D20" s="7"/>
      <c r="E20" s="7"/>
      <c r="F20" s="7"/>
      <c r="G20" s="60"/>
      <c r="H20" s="56"/>
    </row>
    <row r="21" spans="3:6" ht="12.75">
      <c r="C21" s="8">
        <f>SUM(C3:C20)</f>
        <v>252</v>
      </c>
      <c r="D21" s="8">
        <f>COUNTA(D3:D20)</f>
        <v>8</v>
      </c>
      <c r="E21" s="8">
        <f>COUNTA(E3:E20)</f>
        <v>8</v>
      </c>
      <c r="F21" s="8"/>
    </row>
    <row r="22" spans="1:7" ht="31.5" customHeight="1">
      <c r="A22" s="57" t="s">
        <v>9</v>
      </c>
      <c r="B22" s="57"/>
      <c r="C22" s="57"/>
      <c r="D22" s="57"/>
      <c r="E22" s="57"/>
      <c r="F22" s="57"/>
      <c r="G22" s="57"/>
    </row>
    <row r="23" spans="1:8" ht="12.75">
      <c r="A23" s="58" t="s">
        <v>3</v>
      </c>
      <c r="B23" s="58"/>
      <c r="C23" s="9" t="s">
        <v>2</v>
      </c>
      <c r="F23" s="58" t="s">
        <v>10</v>
      </c>
      <c r="G23" s="58"/>
      <c r="H23" s="9" t="s">
        <v>2</v>
      </c>
    </row>
    <row r="24" spans="1:8" ht="30">
      <c r="A24" s="5">
        <v>2</v>
      </c>
      <c r="B24" s="6" t="s">
        <v>51</v>
      </c>
      <c r="C24" s="7">
        <v>16</v>
      </c>
      <c r="F24" s="5">
        <v>1</v>
      </c>
      <c r="G24" s="6" t="s">
        <v>52</v>
      </c>
      <c r="H24" s="7">
        <v>16</v>
      </c>
    </row>
    <row r="25" spans="1:8" ht="30">
      <c r="A25" s="5">
        <v>4</v>
      </c>
      <c r="B25" s="6" t="s">
        <v>42</v>
      </c>
      <c r="C25" s="7">
        <v>16</v>
      </c>
      <c r="F25" s="5">
        <v>3</v>
      </c>
      <c r="G25" s="6" t="s">
        <v>41</v>
      </c>
      <c r="H25" s="7">
        <v>16</v>
      </c>
    </row>
    <row r="26" spans="1:8" ht="30">
      <c r="A26" s="5">
        <v>6</v>
      </c>
      <c r="B26" s="6" t="s">
        <v>44</v>
      </c>
      <c r="C26" s="7">
        <v>16</v>
      </c>
      <c r="F26" s="5">
        <v>5</v>
      </c>
      <c r="G26" s="6" t="s">
        <v>43</v>
      </c>
      <c r="H26" s="7">
        <v>16</v>
      </c>
    </row>
    <row r="27" spans="1:8" ht="30">
      <c r="A27" s="5">
        <v>8</v>
      </c>
      <c r="B27" s="6" t="s">
        <v>46</v>
      </c>
      <c r="C27" s="7">
        <v>16</v>
      </c>
      <c r="F27" s="5">
        <v>7</v>
      </c>
      <c r="G27" s="6" t="s">
        <v>45</v>
      </c>
      <c r="H27" s="7">
        <v>16</v>
      </c>
    </row>
    <row r="28" spans="1:8" ht="30">
      <c r="A28" s="5">
        <v>10</v>
      </c>
      <c r="B28" s="6" t="s">
        <v>48</v>
      </c>
      <c r="C28" s="7">
        <v>16</v>
      </c>
      <c r="F28" s="5">
        <v>9</v>
      </c>
      <c r="G28" s="6" t="s">
        <v>47</v>
      </c>
      <c r="H28" s="7">
        <v>16</v>
      </c>
    </row>
    <row r="29" spans="1:8" ht="30">
      <c r="A29" s="5">
        <v>12</v>
      </c>
      <c r="B29" s="6" t="s">
        <v>50</v>
      </c>
      <c r="C29" s="7">
        <v>15</v>
      </c>
      <c r="F29" s="5">
        <v>11</v>
      </c>
      <c r="G29" s="6" t="s">
        <v>49</v>
      </c>
      <c r="H29" s="7">
        <v>16</v>
      </c>
    </row>
    <row r="30" spans="1:8" ht="30">
      <c r="A30" s="5">
        <v>13</v>
      </c>
      <c r="B30" s="6" t="s">
        <v>53</v>
      </c>
      <c r="C30" s="7">
        <v>16</v>
      </c>
      <c r="F30" s="5">
        <v>14</v>
      </c>
      <c r="G30" s="6" t="s">
        <v>54</v>
      </c>
      <c r="H30" s="7">
        <v>13</v>
      </c>
    </row>
    <row r="31" spans="1:8" ht="30">
      <c r="A31" s="5">
        <v>16</v>
      </c>
      <c r="B31" s="6" t="s">
        <v>56</v>
      </c>
      <c r="C31" s="7">
        <v>16</v>
      </c>
      <c r="F31" s="5">
        <v>15</v>
      </c>
      <c r="G31" s="6" t="s">
        <v>55</v>
      </c>
      <c r="H31" s="7">
        <v>16</v>
      </c>
    </row>
    <row r="32" spans="1:8" ht="30">
      <c r="A32" s="5"/>
      <c r="B32" s="6" t="s">
        <v>11</v>
      </c>
      <c r="C32" s="7"/>
      <c r="F32" s="5"/>
      <c r="G32" s="6" t="s">
        <v>11</v>
      </c>
      <c r="H32" s="10"/>
    </row>
    <row r="33" spans="1:8" ht="30">
      <c r="A33" s="5"/>
      <c r="B33" s="6" t="s">
        <v>11</v>
      </c>
      <c r="C33" s="7"/>
      <c r="F33" s="5"/>
      <c r="G33" s="6" t="s">
        <v>11</v>
      </c>
      <c r="H33" s="11"/>
    </row>
    <row r="34" spans="1:8" ht="30">
      <c r="A34" s="5"/>
      <c r="B34" s="6" t="s">
        <v>11</v>
      </c>
      <c r="C34" s="10"/>
      <c r="F34" s="5"/>
      <c r="G34" s="6" t="s">
        <v>11</v>
      </c>
      <c r="H34" s="11"/>
    </row>
    <row r="35" spans="1:8" ht="30">
      <c r="A35" s="5"/>
      <c r="B35" s="6" t="s">
        <v>11</v>
      </c>
      <c r="C35" s="6"/>
      <c r="F35" s="5"/>
      <c r="G35" s="6" t="s">
        <v>11</v>
      </c>
      <c r="H35" s="11"/>
    </row>
  </sheetData>
  <sheetProtection selectLockedCells="1" selectUnlockedCells="1"/>
  <autoFilter ref="A2:F35"/>
  <mergeCells count="8">
    <mergeCell ref="H18:H20"/>
    <mergeCell ref="A22:G22"/>
    <mergeCell ref="A23:B23"/>
    <mergeCell ref="F23:G23"/>
    <mergeCell ref="D1:E1"/>
    <mergeCell ref="G3:G14"/>
    <mergeCell ref="G15:G17"/>
    <mergeCell ref="G18:G20"/>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6" r:id="rId1"/>
</worksheet>
</file>

<file path=xl/worksheets/sheet10.xml><?xml version="1.0" encoding="utf-8"?>
<worksheet xmlns="http://schemas.openxmlformats.org/spreadsheetml/2006/main" xmlns:r="http://schemas.openxmlformats.org/officeDocument/2006/relationships">
  <sheetPr>
    <pageSetUpPr fitToPage="1"/>
  </sheetPr>
  <dimension ref="A1:AA20"/>
  <sheetViews>
    <sheetView view="pageLayout" zoomScale="55" zoomScaleNormal="41" zoomScaleSheetLayoutView="55" zoomScalePageLayoutView="55" workbookViewId="0" topLeftCell="A1">
      <selection activeCell="B1" sqref="B1:T1"/>
    </sheetView>
  </sheetViews>
  <sheetFormatPr defaultColWidth="11.00390625" defaultRowHeight="12.75"/>
  <cols>
    <col min="1" max="1" width="11.00390625" style="1" customWidth="1"/>
    <col min="2" max="2" width="60.8515625" style="1" customWidth="1"/>
    <col min="3" max="3" width="12.421875" style="1" customWidth="1"/>
    <col min="4" max="4" width="13.28125" style="1" customWidth="1"/>
    <col min="5" max="5" width="14.140625" style="1" customWidth="1"/>
    <col min="6" max="6" width="14.00390625" style="1" customWidth="1"/>
    <col min="7" max="7" width="17.28125" style="1" customWidth="1"/>
    <col min="8" max="8" width="13.28125" style="1" customWidth="1"/>
    <col min="9" max="9" width="14.140625" style="1" hidden="1" customWidth="1"/>
    <col min="10" max="10" width="9.140625" style="1" hidden="1" customWidth="1"/>
    <col min="11" max="11" width="15.421875" style="1" hidden="1" customWidth="1"/>
    <col min="12" max="12" width="13.421875" style="1" hidden="1" customWidth="1"/>
    <col min="13" max="13" width="12.421875" style="1" customWidth="1"/>
    <col min="14" max="14" width="14.00390625" style="1" customWidth="1"/>
    <col min="15" max="15" width="12.421875" style="1" customWidth="1"/>
    <col min="16" max="16" width="14.00390625" style="1" customWidth="1"/>
    <col min="17" max="17" width="12.421875" style="1" customWidth="1"/>
    <col min="18" max="18" width="13.28125" style="1" customWidth="1"/>
    <col min="19" max="19" width="21.421875" style="1" customWidth="1"/>
    <col min="20" max="20" width="23.7109375" style="1" customWidth="1"/>
    <col min="21" max="16384" width="11.00390625" style="1" customWidth="1"/>
  </cols>
  <sheetData>
    <row r="1" spans="2:22" s="24" customFormat="1" ht="103.5" customHeight="1">
      <c r="B1" s="69" t="s">
        <v>57</v>
      </c>
      <c r="C1" s="69"/>
      <c r="D1" s="69"/>
      <c r="E1" s="69"/>
      <c r="F1" s="69"/>
      <c r="G1" s="69"/>
      <c r="H1" s="69"/>
      <c r="I1" s="69"/>
      <c r="J1" s="69"/>
      <c r="K1" s="69"/>
      <c r="L1" s="69"/>
      <c r="M1" s="69"/>
      <c r="N1" s="69"/>
      <c r="O1" s="69"/>
      <c r="P1" s="69"/>
      <c r="Q1" s="69"/>
      <c r="R1" s="69"/>
      <c r="S1" s="69"/>
      <c r="T1" s="69"/>
      <c r="V1" s="25" t="s">
        <v>23</v>
      </c>
    </row>
    <row r="2" spans="2:22" s="26" customFormat="1" ht="69.75" customHeight="1">
      <c r="B2" s="70" t="s">
        <v>24</v>
      </c>
      <c r="C2" s="67" t="s">
        <v>37</v>
      </c>
      <c r="D2" s="67"/>
      <c r="E2" s="67" t="s">
        <v>25</v>
      </c>
      <c r="F2" s="67"/>
      <c r="G2" s="67" t="s">
        <v>38</v>
      </c>
      <c r="H2" s="67"/>
      <c r="I2" s="71" t="s">
        <v>26</v>
      </c>
      <c r="J2" s="71"/>
      <c r="K2" s="71" t="s">
        <v>27</v>
      </c>
      <c r="L2" s="71"/>
      <c r="M2" s="67" t="s">
        <v>28</v>
      </c>
      <c r="N2" s="67"/>
      <c r="O2" s="67" t="s">
        <v>29</v>
      </c>
      <c r="P2" s="67"/>
      <c r="Q2" s="67" t="s">
        <v>39</v>
      </c>
      <c r="R2" s="67"/>
      <c r="S2" s="66" t="s">
        <v>30</v>
      </c>
      <c r="T2" s="66"/>
      <c r="V2" s="25" t="s">
        <v>31</v>
      </c>
    </row>
    <row r="3" spans="2:27" s="26" customFormat="1" ht="49.5" customHeight="1">
      <c r="B3" s="70"/>
      <c r="C3" s="67">
        <v>0</v>
      </c>
      <c r="D3" s="67"/>
      <c r="E3" s="67">
        <v>1</v>
      </c>
      <c r="F3" s="67"/>
      <c r="G3" s="67">
        <v>1</v>
      </c>
      <c r="H3" s="67"/>
      <c r="I3" s="68">
        <v>0</v>
      </c>
      <c r="J3" s="68"/>
      <c r="K3" s="68">
        <v>0</v>
      </c>
      <c r="L3" s="68"/>
      <c r="M3" s="67">
        <v>1</v>
      </c>
      <c r="N3" s="67"/>
      <c r="O3" s="67">
        <v>1</v>
      </c>
      <c r="P3" s="67"/>
      <c r="Q3" s="67">
        <v>1</v>
      </c>
      <c r="R3" s="67"/>
      <c r="S3" s="27"/>
      <c r="T3" s="27"/>
      <c r="V3" s="65" t="s">
        <v>32</v>
      </c>
      <c r="W3" s="65"/>
      <c r="X3" s="65"/>
      <c r="Y3" s="65"/>
      <c r="Z3" s="65"/>
      <c r="AA3" s="65"/>
    </row>
    <row r="4" spans="2:27" s="26" customFormat="1" ht="49.5" customHeight="1">
      <c r="B4" s="70"/>
      <c r="C4" s="28" t="s">
        <v>33</v>
      </c>
      <c r="D4" s="29" t="s">
        <v>34</v>
      </c>
      <c r="E4" s="28" t="s">
        <v>33</v>
      </c>
      <c r="F4" s="29" t="s">
        <v>34</v>
      </c>
      <c r="G4" s="30" t="s">
        <v>33</v>
      </c>
      <c r="H4" s="29" t="s">
        <v>34</v>
      </c>
      <c r="I4" s="31" t="s">
        <v>33</v>
      </c>
      <c r="J4" s="29" t="s">
        <v>34</v>
      </c>
      <c r="K4" s="31" t="s">
        <v>33</v>
      </c>
      <c r="L4" s="29" t="s">
        <v>34</v>
      </c>
      <c r="M4" s="30" t="s">
        <v>33</v>
      </c>
      <c r="N4" s="29" t="s">
        <v>34</v>
      </c>
      <c r="O4" s="32" t="s">
        <v>33</v>
      </c>
      <c r="P4" s="29" t="s">
        <v>34</v>
      </c>
      <c r="Q4" s="30" t="s">
        <v>33</v>
      </c>
      <c r="R4" s="29" t="s">
        <v>34</v>
      </c>
      <c r="S4" s="33" t="s">
        <v>35</v>
      </c>
      <c r="T4" s="34" t="s">
        <v>36</v>
      </c>
      <c r="V4" s="65"/>
      <c r="W4" s="65"/>
      <c r="X4" s="65"/>
      <c r="Y4" s="65"/>
      <c r="Z4" s="65"/>
      <c r="AA4" s="65"/>
    </row>
    <row r="5" spans="1:27" s="22" customFormat="1" ht="69.75" customHeight="1">
      <c r="A5" s="35">
        <v>1</v>
      </c>
      <c r="B5" s="35" t="str">
        <f>equip!B24</f>
        <v>Tigre</v>
      </c>
      <c r="C5" s="36">
        <f>Endurance!O7</f>
        <v>228</v>
      </c>
      <c r="D5" s="55">
        <v>1</v>
      </c>
      <c r="E5" s="38">
        <f>medecinball!O7</f>
        <v>3.8125</v>
      </c>
      <c r="F5" s="37">
        <f aca="true" t="shared" si="0" ref="F5:F16">IF(E5&lt;&gt;"",RANK(E5,E$5:E$16,E$3)+COUNTIF(E$5:E$16,E5)-1,0)</f>
        <v>5</v>
      </c>
      <c r="G5" s="48">
        <f>CourseHaie!O7</f>
        <v>0.0026967592592592594</v>
      </c>
      <c r="H5" s="37">
        <v>6</v>
      </c>
      <c r="I5" s="38">
        <f>'30mH'!O7</f>
      </c>
      <c r="J5" s="37">
        <f aca="true" t="shared" si="1" ref="J5:J16">IF(I5&lt;&gt;"",RANK(I5,I$5:I$16,I$3)+COUNTIF(I$5:I$16,I5)-1,0)</f>
        <v>0</v>
      </c>
      <c r="K5" s="39">
        <f>relaisF1!O7</f>
      </c>
      <c r="L5" s="37">
        <f aca="true" t="shared" si="2" ref="L5:L16">IF(K5&lt;&gt;"",RANK(K5,K$5:K$16,K$3)+COUNTIF(K$5:K$16,K5)-1,0)</f>
        <v>0</v>
      </c>
      <c r="M5" s="38">
        <f>vortex!O7</f>
        <v>1.4375</v>
      </c>
      <c r="N5" s="37">
        <f aca="true" t="shared" si="3" ref="N5:N16">IF(M5&lt;&gt;"",RANK(M5,M$5:M$16,M$3)+COUNTIF(M$5:M$16,M5)-1,0)</f>
        <v>1</v>
      </c>
      <c r="O5" s="38">
        <f>'grenouille-longueur'!O7</f>
        <v>22.8</v>
      </c>
      <c r="P5" s="37">
        <f aca="true" t="shared" si="4" ref="P5:P16">IF(O5&lt;&gt;"",RANK(O5,O$5:O$16,O$3)+COUNTIF(O$5:O$16,O5)-1,0)</f>
        <v>8</v>
      </c>
      <c r="Q5" s="38">
        <f>Perche!O7</f>
        <v>2.125</v>
      </c>
      <c r="R5" s="37">
        <f aca="true" t="shared" si="5" ref="R5:R16">IF(Q5&lt;&gt;"",RANK(Q5,Q$5:Q$16,Q$3)+COUNTIF(Q$5:Q$16,Q5)-1,0)</f>
        <v>4</v>
      </c>
      <c r="S5" s="40">
        <f aca="true" t="shared" si="6" ref="S5:S16">SUM(D5,F5,H5,J5,L5,N5,P5,R5)</f>
        <v>25</v>
      </c>
      <c r="T5" s="41">
        <f aca="true" t="shared" si="7" ref="T5:T16">RANK(S5,$S$5:$S$16,0)</f>
        <v>5</v>
      </c>
      <c r="V5" s="65"/>
      <c r="W5" s="65"/>
      <c r="X5" s="65"/>
      <c r="Y5" s="65"/>
      <c r="Z5" s="65"/>
      <c r="AA5" s="65"/>
    </row>
    <row r="6" spans="1:27" s="22" customFormat="1" ht="69.75" customHeight="1">
      <c r="A6" s="35">
        <v>2</v>
      </c>
      <c r="B6" s="35" t="str">
        <f>equip!B25</f>
        <v>Elephant</v>
      </c>
      <c r="C6" s="36">
        <f>Endurance!O8</f>
        <v>295</v>
      </c>
      <c r="D6" s="55">
        <v>6</v>
      </c>
      <c r="E6" s="38">
        <f>medecinball!O8</f>
        <v>3.9375</v>
      </c>
      <c r="F6" s="37">
        <f t="shared" si="0"/>
        <v>6</v>
      </c>
      <c r="G6" s="48">
        <f>CourseHaie!O8</f>
        <v>0.0030208333333333333</v>
      </c>
      <c r="H6" s="37">
        <v>1</v>
      </c>
      <c r="I6" s="38">
        <f>'30mH'!O8</f>
      </c>
      <c r="J6" s="37">
        <f t="shared" si="1"/>
        <v>0</v>
      </c>
      <c r="K6" s="39">
        <f>relaisF1!O8</f>
      </c>
      <c r="L6" s="37">
        <f t="shared" si="2"/>
        <v>0</v>
      </c>
      <c r="M6" s="38">
        <f>vortex!O8</f>
        <v>2.8125</v>
      </c>
      <c r="N6" s="37">
        <f t="shared" si="3"/>
        <v>7</v>
      </c>
      <c r="O6" s="38">
        <f>'grenouille-longueur'!O8</f>
        <v>20.8</v>
      </c>
      <c r="P6" s="37">
        <f t="shared" si="4"/>
        <v>5</v>
      </c>
      <c r="Q6" s="38">
        <f>Perche!O8</f>
        <v>2.0625</v>
      </c>
      <c r="R6" s="37">
        <f t="shared" si="5"/>
        <v>3</v>
      </c>
      <c r="S6" s="40">
        <f t="shared" si="6"/>
        <v>28</v>
      </c>
      <c r="T6" s="41">
        <f t="shared" si="7"/>
        <v>4</v>
      </c>
      <c r="V6" s="65"/>
      <c r="W6" s="65"/>
      <c r="X6" s="65"/>
      <c r="Y6" s="65"/>
      <c r="Z6" s="65"/>
      <c r="AA6" s="65"/>
    </row>
    <row r="7" spans="1:20" s="22" customFormat="1" ht="69.75" customHeight="1">
      <c r="A7" s="35">
        <v>3</v>
      </c>
      <c r="B7" s="35" t="str">
        <f>equip!B26</f>
        <v>Panda</v>
      </c>
      <c r="C7" s="36">
        <f>Endurance!O9</f>
        <v>272</v>
      </c>
      <c r="D7" s="55">
        <v>3</v>
      </c>
      <c r="E7" s="38">
        <f>medecinball!O9</f>
        <v>3.75</v>
      </c>
      <c r="F7" s="37">
        <f t="shared" si="0"/>
        <v>3</v>
      </c>
      <c r="G7" s="48">
        <f>CourseHaie!O9</f>
        <v>0.002777777777777778</v>
      </c>
      <c r="H7" s="37">
        <v>4</v>
      </c>
      <c r="I7" s="38">
        <f>'30mH'!O9</f>
      </c>
      <c r="J7" s="37">
        <f t="shared" si="1"/>
        <v>0</v>
      </c>
      <c r="K7" s="39">
        <f>relaisF1!O9</f>
      </c>
      <c r="L7" s="37">
        <f t="shared" si="2"/>
        <v>0</v>
      </c>
      <c r="M7" s="38">
        <f>vortex!O9</f>
        <v>2.4375</v>
      </c>
      <c r="N7" s="37">
        <f t="shared" si="3"/>
        <v>6</v>
      </c>
      <c r="O7" s="38">
        <f>'grenouille-longueur'!O9</f>
        <v>20.6</v>
      </c>
      <c r="P7" s="37">
        <f t="shared" si="4"/>
        <v>3</v>
      </c>
      <c r="Q7" s="38">
        <f>Perche!O9</f>
        <v>1.75</v>
      </c>
      <c r="R7" s="37">
        <f t="shared" si="5"/>
        <v>1</v>
      </c>
      <c r="S7" s="40">
        <f t="shared" si="6"/>
        <v>20</v>
      </c>
      <c r="T7" s="41">
        <f t="shared" si="7"/>
        <v>8</v>
      </c>
    </row>
    <row r="8" spans="1:20" s="22" customFormat="1" ht="69.75" customHeight="1">
      <c r="A8" s="35">
        <v>4</v>
      </c>
      <c r="B8" s="35" t="str">
        <f>equip!B27</f>
        <v>Kangourou</v>
      </c>
      <c r="C8" s="36">
        <f>Endurance!O10</f>
        <v>296</v>
      </c>
      <c r="D8" s="55">
        <v>8</v>
      </c>
      <c r="E8" s="38">
        <f>medecinball!O10</f>
        <v>3.75</v>
      </c>
      <c r="F8" s="37">
        <f t="shared" si="0"/>
        <v>3</v>
      </c>
      <c r="G8" s="48">
        <f>CourseHaie!O10</f>
        <v>0.002731481481481482</v>
      </c>
      <c r="H8" s="37">
        <v>5</v>
      </c>
      <c r="I8" s="38">
        <f>'30mH'!O10</f>
      </c>
      <c r="J8" s="37">
        <f t="shared" si="1"/>
        <v>0</v>
      </c>
      <c r="K8" s="39">
        <f>relaisF1!O10</f>
      </c>
      <c r="L8" s="37">
        <f t="shared" si="2"/>
        <v>0</v>
      </c>
      <c r="M8" s="38">
        <f>vortex!O10</f>
        <v>2.0625</v>
      </c>
      <c r="N8" s="37">
        <f t="shared" si="3"/>
        <v>5</v>
      </c>
      <c r="O8" s="38">
        <f>'grenouille-longueur'!O10</f>
        <v>22.4</v>
      </c>
      <c r="P8" s="37">
        <f t="shared" si="4"/>
        <v>7</v>
      </c>
      <c r="Q8" s="38">
        <f>Perche!O10</f>
        <v>2.375</v>
      </c>
      <c r="R8" s="37">
        <f t="shared" si="5"/>
        <v>5</v>
      </c>
      <c r="S8" s="40">
        <f t="shared" si="6"/>
        <v>33</v>
      </c>
      <c r="T8" s="41">
        <f t="shared" si="7"/>
        <v>2</v>
      </c>
    </row>
    <row r="9" spans="1:20" s="22" customFormat="1" ht="69.75" customHeight="1">
      <c r="A9" s="35">
        <v>5</v>
      </c>
      <c r="B9" s="35" t="str">
        <f>equip!B28</f>
        <v>Chimpanze</v>
      </c>
      <c r="C9" s="36">
        <f>Endurance!O11</f>
        <v>291</v>
      </c>
      <c r="D9" s="37">
        <v>5</v>
      </c>
      <c r="E9" s="38">
        <f>medecinball!O11</f>
        <v>4</v>
      </c>
      <c r="F9" s="37">
        <f t="shared" si="0"/>
        <v>8</v>
      </c>
      <c r="G9" s="48">
        <f>CourseHaie!O11</f>
        <v>0.0025694444444444445</v>
      </c>
      <c r="H9" s="37">
        <v>7</v>
      </c>
      <c r="I9" s="38">
        <f>'30mH'!O11</f>
      </c>
      <c r="J9" s="37">
        <f t="shared" si="1"/>
        <v>0</v>
      </c>
      <c r="K9" s="39">
        <f>relaisF1!O11</f>
      </c>
      <c r="L9" s="37">
        <f t="shared" si="2"/>
        <v>0</v>
      </c>
      <c r="M9" s="38">
        <f>vortex!O11</f>
        <v>1.625</v>
      </c>
      <c r="N9" s="37">
        <f t="shared" si="3"/>
        <v>3</v>
      </c>
      <c r="O9" s="38">
        <f>'grenouille-longueur'!O11</f>
        <v>22</v>
      </c>
      <c r="P9" s="37">
        <f t="shared" si="4"/>
        <v>6</v>
      </c>
      <c r="Q9" s="38">
        <f>Perche!O11</f>
        <v>2.75</v>
      </c>
      <c r="R9" s="37">
        <f t="shared" si="5"/>
        <v>8</v>
      </c>
      <c r="S9" s="40">
        <f t="shared" si="6"/>
        <v>37</v>
      </c>
      <c r="T9" s="41">
        <f t="shared" si="7"/>
        <v>1</v>
      </c>
    </row>
    <row r="10" spans="1:20" s="22" customFormat="1" ht="69.75" customHeight="1">
      <c r="A10" s="35">
        <v>6</v>
      </c>
      <c r="B10" s="35" t="str">
        <f>equip!B29</f>
        <v>Rhino</v>
      </c>
      <c r="C10" s="36">
        <f>Endurance!O12</f>
        <v>295</v>
      </c>
      <c r="D10" s="37">
        <v>6</v>
      </c>
      <c r="E10" s="38">
        <f>medecinball!O12</f>
        <v>4</v>
      </c>
      <c r="F10" s="37">
        <f t="shared" si="0"/>
        <v>8</v>
      </c>
      <c r="G10" s="48">
        <f>CourseHaie!O12</f>
        <v>0.0024768518518518516</v>
      </c>
      <c r="H10" s="37">
        <v>8</v>
      </c>
      <c r="I10" s="38">
        <f>'30mH'!O12</f>
      </c>
      <c r="J10" s="37">
        <f t="shared" si="1"/>
        <v>0</v>
      </c>
      <c r="K10" s="39">
        <f>relaisF1!O12</f>
      </c>
      <c r="L10" s="37">
        <f t="shared" si="2"/>
        <v>0</v>
      </c>
      <c r="M10" s="38">
        <f>vortex!O12</f>
        <v>1.8666666666666667</v>
      </c>
      <c r="N10" s="37">
        <f t="shared" si="3"/>
        <v>4</v>
      </c>
      <c r="O10" s="38">
        <f>'grenouille-longueur'!O12</f>
        <v>20.4</v>
      </c>
      <c r="P10" s="37">
        <f t="shared" si="4"/>
        <v>2</v>
      </c>
      <c r="Q10" s="38">
        <f>Perche!O12</f>
        <v>2</v>
      </c>
      <c r="R10" s="37">
        <f t="shared" si="5"/>
        <v>2</v>
      </c>
      <c r="S10" s="40">
        <f t="shared" si="6"/>
        <v>30</v>
      </c>
      <c r="T10" s="41">
        <f t="shared" si="7"/>
        <v>3</v>
      </c>
    </row>
    <row r="11" spans="1:20" s="22" customFormat="1" ht="69.75" customHeight="1">
      <c r="A11" s="35">
        <v>7</v>
      </c>
      <c r="B11" s="35" t="str">
        <f>equip!B30</f>
        <v>Porc-Epic</v>
      </c>
      <c r="C11" s="36">
        <f>Endurance!O13</f>
        <v>264</v>
      </c>
      <c r="D11" s="37">
        <v>2</v>
      </c>
      <c r="E11" s="38">
        <f>medecinball!O13</f>
        <v>3.8125</v>
      </c>
      <c r="F11" s="37">
        <f t="shared" si="0"/>
        <v>5</v>
      </c>
      <c r="G11" s="48">
        <f>CourseHaie!O13</f>
        <v>0.002824074074074074</v>
      </c>
      <c r="H11" s="37">
        <v>3</v>
      </c>
      <c r="I11" s="38">
        <f>'30mH'!O13</f>
      </c>
      <c r="J11" s="37">
        <f t="shared" si="1"/>
        <v>0</v>
      </c>
      <c r="K11" s="39">
        <f>relaisF1!O13</f>
      </c>
      <c r="L11" s="37">
        <f t="shared" si="2"/>
        <v>0</v>
      </c>
      <c r="M11" s="38">
        <f>vortex!O13</f>
        <v>1.5625</v>
      </c>
      <c r="N11" s="37">
        <f t="shared" si="3"/>
        <v>2</v>
      </c>
      <c r="O11" s="38">
        <f>'grenouille-longueur'!O13</f>
        <v>20.8</v>
      </c>
      <c r="P11" s="37">
        <f t="shared" si="4"/>
        <v>5</v>
      </c>
      <c r="Q11" s="38">
        <f>Perche!O13</f>
        <v>2.5625</v>
      </c>
      <c r="R11" s="37">
        <f t="shared" si="5"/>
        <v>7</v>
      </c>
      <c r="S11" s="40">
        <f t="shared" si="6"/>
        <v>24</v>
      </c>
      <c r="T11" s="41">
        <f t="shared" si="7"/>
        <v>6</v>
      </c>
    </row>
    <row r="12" spans="1:20" s="22" customFormat="1" ht="69.75" customHeight="1">
      <c r="A12" s="35">
        <v>8</v>
      </c>
      <c r="B12" s="35" t="str">
        <f>equip!B31</f>
        <v>Loup</v>
      </c>
      <c r="C12" s="36">
        <f>Endurance!O14</f>
        <v>281</v>
      </c>
      <c r="D12" s="37">
        <v>4</v>
      </c>
      <c r="E12" s="38">
        <f>medecinball!O14</f>
        <v>3.6875</v>
      </c>
      <c r="F12" s="37">
        <f t="shared" si="0"/>
        <v>1</v>
      </c>
      <c r="G12" s="48">
        <f>CourseHaie!O14</f>
        <v>0.002905092592592593</v>
      </c>
      <c r="H12" s="37">
        <v>2</v>
      </c>
      <c r="I12" s="38">
        <f>'30mH'!O14</f>
      </c>
      <c r="J12" s="37">
        <f t="shared" si="1"/>
        <v>0</v>
      </c>
      <c r="K12" s="42">
        <f>relaisF1!O14</f>
      </c>
      <c r="L12" s="37">
        <f t="shared" si="2"/>
        <v>0</v>
      </c>
      <c r="M12" s="38">
        <f>vortex!O14</f>
        <v>2.9375</v>
      </c>
      <c r="N12" s="37">
        <f t="shared" si="3"/>
        <v>8</v>
      </c>
      <c r="O12" s="38">
        <f>'grenouille-longueur'!O14</f>
        <v>19.8</v>
      </c>
      <c r="P12" s="37">
        <f t="shared" si="4"/>
        <v>1</v>
      </c>
      <c r="Q12" s="38">
        <f>Perche!O14</f>
        <v>2.5625</v>
      </c>
      <c r="R12" s="37">
        <f t="shared" si="5"/>
        <v>7</v>
      </c>
      <c r="S12" s="40">
        <f t="shared" si="6"/>
        <v>23</v>
      </c>
      <c r="T12" s="41">
        <f t="shared" si="7"/>
        <v>7</v>
      </c>
    </row>
    <row r="13" spans="1:20" s="22" customFormat="1" ht="69.75" customHeight="1">
      <c r="A13" s="35">
        <v>9</v>
      </c>
      <c r="B13" s="35" t="str">
        <f>equip!B32</f>
        <v>VIDE</v>
      </c>
      <c r="C13" s="36">
        <f>Endurance!O15</f>
      </c>
      <c r="D13" s="37">
        <f>IF(C13&lt;&gt;"",RANK(C13,C$5:C$16,C$3)+COUNTIF(C$5:C$16,C13)-1,0)</f>
        <v>0</v>
      </c>
      <c r="E13" s="38">
        <f>medecinball!O15</f>
      </c>
      <c r="F13" s="37">
        <f t="shared" si="0"/>
        <v>0</v>
      </c>
      <c r="G13" s="48">
        <f>CourseHaie!O15</f>
      </c>
      <c r="H13" s="37">
        <f>IF(G13&lt;&gt;"",RANK(G13,G$5:G$16,G$3)+COUNTIF(G$5:G$16,G13)-1,0)</f>
        <v>0</v>
      </c>
      <c r="I13" s="38">
        <f>'30mH'!O15</f>
      </c>
      <c r="J13" s="37">
        <f t="shared" si="1"/>
        <v>0</v>
      </c>
      <c r="K13" s="42">
        <f>relaisF1!O15</f>
      </c>
      <c r="L13" s="37">
        <f t="shared" si="2"/>
        <v>0</v>
      </c>
      <c r="M13" s="38">
        <f>vortex!O15</f>
      </c>
      <c r="N13" s="37">
        <f t="shared" si="3"/>
        <v>0</v>
      </c>
      <c r="O13" s="38">
        <f>'grenouille-longueur'!O15</f>
      </c>
      <c r="P13" s="37">
        <f t="shared" si="4"/>
        <v>0</v>
      </c>
      <c r="Q13" s="38">
        <f>Perche!O15</f>
      </c>
      <c r="R13" s="37">
        <f t="shared" si="5"/>
        <v>0</v>
      </c>
      <c r="S13" s="40">
        <f t="shared" si="6"/>
        <v>0</v>
      </c>
      <c r="T13" s="41">
        <f t="shared" si="7"/>
        <v>9</v>
      </c>
    </row>
    <row r="14" spans="1:20" s="22" customFormat="1" ht="69.75" customHeight="1">
      <c r="A14" s="35">
        <v>10</v>
      </c>
      <c r="B14" s="35" t="str">
        <f>equip!B33</f>
        <v>VIDE</v>
      </c>
      <c r="C14" s="36">
        <f>Endurance!O16</f>
      </c>
      <c r="D14" s="37">
        <f>IF(C14&lt;&gt;"",RANK(C14,C$5:C$16,C$3)+COUNTIF(C$5:C$16,C14)-1,0)</f>
        <v>0</v>
      </c>
      <c r="E14" s="38">
        <f>medecinball!O16</f>
      </c>
      <c r="F14" s="37">
        <f t="shared" si="0"/>
        <v>0</v>
      </c>
      <c r="G14" s="48">
        <f>CourseHaie!O16</f>
      </c>
      <c r="H14" s="37">
        <f>IF(G14&lt;&gt;"",RANK(G14,G$5:G$16,G$3)+COUNTIF(G$5:G$16,G14)-1,0)</f>
        <v>0</v>
      </c>
      <c r="I14" s="38">
        <f>'30mH'!O16</f>
      </c>
      <c r="J14" s="37">
        <f t="shared" si="1"/>
        <v>0</v>
      </c>
      <c r="K14" s="42">
        <f>relaisF1!O16</f>
      </c>
      <c r="L14" s="37">
        <f t="shared" si="2"/>
        <v>0</v>
      </c>
      <c r="M14" s="38">
        <f>vortex!O16</f>
      </c>
      <c r="N14" s="37">
        <f t="shared" si="3"/>
        <v>0</v>
      </c>
      <c r="O14" s="38">
        <f>'grenouille-longueur'!O16</f>
      </c>
      <c r="P14" s="37">
        <f t="shared" si="4"/>
        <v>0</v>
      </c>
      <c r="Q14" s="38">
        <f>Perche!O16</f>
      </c>
      <c r="R14" s="37">
        <f t="shared" si="5"/>
        <v>0</v>
      </c>
      <c r="S14" s="40">
        <f t="shared" si="6"/>
        <v>0</v>
      </c>
      <c r="T14" s="41">
        <f t="shared" si="7"/>
        <v>9</v>
      </c>
    </row>
    <row r="15" spans="1:20" s="22" customFormat="1" ht="69.75" customHeight="1">
      <c r="A15" s="35">
        <v>11</v>
      </c>
      <c r="B15" s="35" t="str">
        <f>equip!B34</f>
        <v>VIDE</v>
      </c>
      <c r="C15" s="36">
        <f>Endurance!O17</f>
      </c>
      <c r="D15" s="37">
        <f>IF(C15&lt;&gt;"",RANK(C15,C$5:C$16,C$3)+COUNTIF(C$5:C$16,C15)-1,0)</f>
        <v>0</v>
      </c>
      <c r="E15" s="38">
        <f>medecinball!O17</f>
      </c>
      <c r="F15" s="37">
        <f t="shared" si="0"/>
        <v>0</v>
      </c>
      <c r="G15" s="48">
        <f>CourseHaie!O17</f>
      </c>
      <c r="H15" s="37">
        <f>IF(G15&lt;&gt;"",RANK(G15,G$5:G$16,G$3)+COUNTIF(G$5:G$16,G15)-1,0)</f>
        <v>0</v>
      </c>
      <c r="I15" s="38">
        <f>'30mH'!O17</f>
      </c>
      <c r="J15" s="37">
        <f t="shared" si="1"/>
        <v>0</v>
      </c>
      <c r="K15" s="38">
        <f>relaisF1!O17</f>
      </c>
      <c r="L15" s="37">
        <f t="shared" si="2"/>
        <v>0</v>
      </c>
      <c r="M15" s="38">
        <f>vortex!O17</f>
      </c>
      <c r="N15" s="37">
        <f t="shared" si="3"/>
        <v>0</v>
      </c>
      <c r="O15" s="38">
        <f>'grenouille-longueur'!O17</f>
      </c>
      <c r="P15" s="37">
        <f t="shared" si="4"/>
        <v>0</v>
      </c>
      <c r="Q15" s="38">
        <f>Perche!O17</f>
      </c>
      <c r="R15" s="37">
        <f t="shared" si="5"/>
        <v>0</v>
      </c>
      <c r="S15" s="40">
        <f t="shared" si="6"/>
        <v>0</v>
      </c>
      <c r="T15" s="41">
        <f t="shared" si="7"/>
        <v>9</v>
      </c>
    </row>
    <row r="16" spans="1:20" s="22" customFormat="1" ht="69.75" customHeight="1">
      <c r="A16" s="35">
        <v>12</v>
      </c>
      <c r="B16" s="35" t="str">
        <f>equip!B35</f>
        <v>VIDE</v>
      </c>
      <c r="C16" s="36">
        <f>Endurance!O18</f>
      </c>
      <c r="D16" s="37">
        <f>IF(C16&lt;&gt;"",RANK(C16,C$5:C$16,C$3)+COUNTIF(C$5:C$16,C16)-1,0)</f>
        <v>0</v>
      </c>
      <c r="E16" s="38">
        <f>medecinball!O18</f>
      </c>
      <c r="F16" s="37">
        <f t="shared" si="0"/>
        <v>0</v>
      </c>
      <c r="G16" s="48">
        <f>CourseHaie!O18</f>
      </c>
      <c r="H16" s="37">
        <f>IF(G16&lt;&gt;"",RANK(G16,G$5:G$16,G$3)+COUNTIF(G$5:G$16,G16)-1,0)</f>
        <v>0</v>
      </c>
      <c r="I16" s="38">
        <f>'30mH'!O18</f>
      </c>
      <c r="J16" s="37">
        <f t="shared" si="1"/>
        <v>0</v>
      </c>
      <c r="K16" s="38">
        <f>relaisF1!O18</f>
      </c>
      <c r="L16" s="37">
        <f t="shared" si="2"/>
        <v>0</v>
      </c>
      <c r="M16" s="38">
        <f>vortex!O18</f>
      </c>
      <c r="N16" s="37">
        <f t="shared" si="3"/>
        <v>0</v>
      </c>
      <c r="O16" s="38">
        <f>'grenouille-longueur'!O18</f>
      </c>
      <c r="P16" s="37">
        <f t="shared" si="4"/>
        <v>0</v>
      </c>
      <c r="Q16" s="38">
        <f>Perche!O18</f>
      </c>
      <c r="R16" s="37">
        <f t="shared" si="5"/>
        <v>0</v>
      </c>
      <c r="S16" s="40">
        <f t="shared" si="6"/>
        <v>0</v>
      </c>
      <c r="T16" s="41">
        <f t="shared" si="7"/>
        <v>9</v>
      </c>
    </row>
    <row r="17" spans="2:20" ht="39.75" customHeight="1">
      <c r="B17" s="43"/>
      <c r="C17" s="43"/>
      <c r="D17" s="43"/>
      <c r="E17" s="43"/>
      <c r="F17" s="43"/>
      <c r="G17" s="43"/>
      <c r="H17" s="43"/>
      <c r="I17" s="43"/>
      <c r="J17" s="43"/>
      <c r="K17" s="43"/>
      <c r="L17" s="43"/>
      <c r="M17" s="43"/>
      <c r="N17" s="43"/>
      <c r="O17" s="43"/>
      <c r="P17" s="43"/>
      <c r="Q17" s="43"/>
      <c r="R17" s="43"/>
      <c r="S17" s="43"/>
      <c r="T17" s="43"/>
    </row>
    <row r="18" spans="2:20" ht="39.75" customHeight="1">
      <c r="B18" s="43"/>
      <c r="C18" s="43"/>
      <c r="D18" s="43"/>
      <c r="E18" s="43"/>
      <c r="F18" s="43"/>
      <c r="G18" s="43"/>
      <c r="H18" s="43"/>
      <c r="I18" s="43"/>
      <c r="J18" s="43"/>
      <c r="K18" s="43"/>
      <c r="L18" s="43"/>
      <c r="M18" s="43"/>
      <c r="N18" s="43"/>
      <c r="O18" s="43"/>
      <c r="P18" s="43"/>
      <c r="Q18" s="43"/>
      <c r="R18" s="43"/>
      <c r="S18" s="43"/>
      <c r="T18" s="43"/>
    </row>
    <row r="19" spans="2:20" ht="39.75" customHeight="1">
      <c r="B19" s="43"/>
      <c r="C19" s="43"/>
      <c r="D19" s="43"/>
      <c r="E19" s="43"/>
      <c r="F19" s="43"/>
      <c r="G19" s="43"/>
      <c r="H19" s="43"/>
      <c r="I19" s="43"/>
      <c r="J19" s="43"/>
      <c r="K19" s="43"/>
      <c r="L19" s="43"/>
      <c r="M19" s="43"/>
      <c r="N19" s="43"/>
      <c r="O19" s="43"/>
      <c r="P19" s="43"/>
      <c r="Q19" s="43"/>
      <c r="R19" s="43"/>
      <c r="S19" s="43"/>
      <c r="T19" s="43"/>
    </row>
    <row r="20" spans="2:20" ht="39.75" customHeight="1">
      <c r="B20" s="43"/>
      <c r="C20" s="43"/>
      <c r="D20" s="43"/>
      <c r="E20" s="43"/>
      <c r="F20" s="43"/>
      <c r="G20" s="43"/>
      <c r="H20" s="43"/>
      <c r="I20" s="43"/>
      <c r="J20" s="43"/>
      <c r="K20" s="43"/>
      <c r="L20" s="43"/>
      <c r="M20" s="43"/>
      <c r="N20" s="43"/>
      <c r="O20" s="43"/>
      <c r="P20" s="43"/>
      <c r="Q20" s="43"/>
      <c r="R20" s="43"/>
      <c r="S20" s="43"/>
      <c r="T20" s="43"/>
    </row>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sheetData>
  <sheetProtection selectLockedCells="1" selectUnlockedCells="1"/>
  <mergeCells count="20">
    <mergeCell ref="B1:T1"/>
    <mergeCell ref="B2:B4"/>
    <mergeCell ref="C2:D2"/>
    <mergeCell ref="E2:F2"/>
    <mergeCell ref="G2:H2"/>
    <mergeCell ref="I2:J2"/>
    <mergeCell ref="K2:L2"/>
    <mergeCell ref="M2:N2"/>
    <mergeCell ref="O2:P2"/>
    <mergeCell ref="Q2:R2"/>
    <mergeCell ref="V3:AA6"/>
    <mergeCell ref="S2:T2"/>
    <mergeCell ref="C3:D3"/>
    <mergeCell ref="E3:F3"/>
    <mergeCell ref="G3:H3"/>
    <mergeCell ref="I3:J3"/>
    <mergeCell ref="K3:L3"/>
    <mergeCell ref="M3:N3"/>
    <mergeCell ref="O3:P3"/>
    <mergeCell ref="Q3:R3"/>
  </mergeCells>
  <printOptions/>
  <pageMargins left="0.7479166666666667" right="0.7479166666666667" top="0.9840277777777777" bottom="0.9840277777777777" header="0.5118055555555555" footer="0.5118055555555555"/>
  <pageSetup fitToHeight="1" fitToWidth="1" horizontalDpi="300" verticalDpi="300" orientation="landscape" paperSize="9" scale="33" r:id="rId1"/>
</worksheet>
</file>

<file path=xl/worksheets/sheet11.xml><?xml version="1.0" encoding="utf-8"?>
<worksheet xmlns="http://schemas.openxmlformats.org/spreadsheetml/2006/main" xmlns:r="http://schemas.openxmlformats.org/officeDocument/2006/relationships">
  <sheetPr>
    <pageSetUpPr fitToPage="1"/>
  </sheetPr>
  <dimension ref="A1:AB20"/>
  <sheetViews>
    <sheetView tabSelected="1" view="pageLayout" zoomScale="55" zoomScaleNormal="50" zoomScaleSheetLayoutView="55" zoomScalePageLayoutView="55" workbookViewId="0" topLeftCell="A1">
      <selection activeCell="B1" sqref="B1:T1"/>
    </sheetView>
  </sheetViews>
  <sheetFormatPr defaultColWidth="11.00390625" defaultRowHeight="12.75"/>
  <cols>
    <col min="1" max="1" width="11.00390625" style="1" customWidth="1"/>
    <col min="2" max="2" width="65.421875" style="1" customWidth="1"/>
    <col min="3" max="3" width="12.421875" style="1" customWidth="1"/>
    <col min="4" max="4" width="13.28125" style="1" customWidth="1"/>
    <col min="5" max="5" width="12.421875" style="1" customWidth="1"/>
    <col min="6" max="6" width="17.7109375" style="1" customWidth="1"/>
    <col min="7" max="7" width="12.421875" style="1" customWidth="1"/>
    <col min="8" max="8" width="13.28125" style="1" customWidth="1"/>
    <col min="9" max="9" width="12.421875" style="1" hidden="1" customWidth="1"/>
    <col min="10" max="10" width="25.140625" style="1" hidden="1" customWidth="1"/>
    <col min="11" max="11" width="12.00390625" style="1" hidden="1" customWidth="1"/>
    <col min="12" max="12" width="16.7109375" style="1" hidden="1" customWidth="1"/>
    <col min="13" max="13" width="12.421875" style="1" customWidth="1"/>
    <col min="14" max="14" width="14.00390625" style="1" customWidth="1"/>
    <col min="15" max="15" width="12.421875" style="1" customWidth="1"/>
    <col min="16" max="16" width="14.00390625" style="1" customWidth="1"/>
    <col min="17" max="17" width="12.421875" style="1" customWidth="1"/>
    <col min="18" max="18" width="13.28125" style="1" customWidth="1"/>
    <col min="19" max="19" width="21.421875" style="1" customWidth="1"/>
    <col min="20" max="20" width="42.00390625" style="1" customWidth="1"/>
    <col min="21" max="16384" width="11.00390625" style="1" customWidth="1"/>
  </cols>
  <sheetData>
    <row r="1" spans="2:20" s="24" customFormat="1" ht="103.5" customHeight="1">
      <c r="B1" s="69" t="s">
        <v>58</v>
      </c>
      <c r="C1" s="69"/>
      <c r="D1" s="69"/>
      <c r="E1" s="69"/>
      <c r="F1" s="69"/>
      <c r="G1" s="69"/>
      <c r="H1" s="69"/>
      <c r="I1" s="69"/>
      <c r="J1" s="69"/>
      <c r="K1" s="69"/>
      <c r="L1" s="69"/>
      <c r="M1" s="69"/>
      <c r="N1" s="69"/>
      <c r="O1" s="69"/>
      <c r="P1" s="69"/>
      <c r="Q1" s="69"/>
      <c r="R1" s="69"/>
      <c r="S1" s="69"/>
      <c r="T1" s="69"/>
    </row>
    <row r="2" spans="2:20" s="26" customFormat="1" ht="91.5" customHeight="1">
      <c r="B2" s="70" t="s">
        <v>24</v>
      </c>
      <c r="C2" s="67" t="s">
        <v>37</v>
      </c>
      <c r="D2" s="67"/>
      <c r="E2" s="67" t="s">
        <v>25</v>
      </c>
      <c r="F2" s="67"/>
      <c r="G2" s="67" t="s">
        <v>38</v>
      </c>
      <c r="H2" s="67"/>
      <c r="I2" s="71" t="s">
        <v>26</v>
      </c>
      <c r="J2" s="71"/>
      <c r="K2" s="71" t="s">
        <v>27</v>
      </c>
      <c r="L2" s="71"/>
      <c r="M2" s="67" t="s">
        <v>28</v>
      </c>
      <c r="N2" s="67"/>
      <c r="O2" s="67" t="s">
        <v>40</v>
      </c>
      <c r="P2" s="67"/>
      <c r="Q2" s="67" t="s">
        <v>39</v>
      </c>
      <c r="R2" s="67"/>
      <c r="S2" s="66" t="s">
        <v>30</v>
      </c>
      <c r="T2" s="66"/>
    </row>
    <row r="3" spans="2:22" s="26" customFormat="1" ht="49.5" customHeight="1">
      <c r="B3" s="70"/>
      <c r="C3" s="67">
        <v>0</v>
      </c>
      <c r="D3" s="67"/>
      <c r="E3" s="67">
        <v>1</v>
      </c>
      <c r="F3" s="67"/>
      <c r="G3" s="67">
        <v>0</v>
      </c>
      <c r="H3" s="67"/>
      <c r="I3" s="68">
        <v>0</v>
      </c>
      <c r="J3" s="68"/>
      <c r="K3" s="68">
        <v>0</v>
      </c>
      <c r="L3" s="68"/>
      <c r="M3" s="67">
        <v>1</v>
      </c>
      <c r="N3" s="67"/>
      <c r="O3" s="67">
        <v>1</v>
      </c>
      <c r="P3" s="67"/>
      <c r="Q3" s="67">
        <v>1</v>
      </c>
      <c r="R3" s="67"/>
      <c r="S3" s="44"/>
      <c r="T3" s="27"/>
      <c r="V3" s="25" t="s">
        <v>23</v>
      </c>
    </row>
    <row r="4" spans="2:22" s="26" customFormat="1" ht="49.5" customHeight="1">
      <c r="B4" s="70"/>
      <c r="C4" s="28" t="s">
        <v>33</v>
      </c>
      <c r="D4" s="29" t="s">
        <v>34</v>
      </c>
      <c r="E4" s="28" t="s">
        <v>33</v>
      </c>
      <c r="F4" s="29" t="s">
        <v>34</v>
      </c>
      <c r="G4" s="30" t="s">
        <v>33</v>
      </c>
      <c r="H4" s="29" t="s">
        <v>34</v>
      </c>
      <c r="I4" s="31" t="s">
        <v>33</v>
      </c>
      <c r="J4" s="29" t="s">
        <v>34</v>
      </c>
      <c r="K4" s="31" t="s">
        <v>33</v>
      </c>
      <c r="L4" s="29" t="s">
        <v>34</v>
      </c>
      <c r="M4" s="30" t="s">
        <v>33</v>
      </c>
      <c r="N4" s="29" t="s">
        <v>34</v>
      </c>
      <c r="O4" s="32" t="s">
        <v>33</v>
      </c>
      <c r="P4" s="29" t="s">
        <v>34</v>
      </c>
      <c r="Q4" s="30" t="s">
        <v>33</v>
      </c>
      <c r="R4" s="29" t="s">
        <v>34</v>
      </c>
      <c r="S4" s="33" t="s">
        <v>35</v>
      </c>
      <c r="T4" s="34" t="s">
        <v>36</v>
      </c>
      <c r="V4" s="25" t="s">
        <v>31</v>
      </c>
    </row>
    <row r="5" spans="1:28" s="22" customFormat="1" ht="69.75" customHeight="1">
      <c r="A5" s="35">
        <v>1</v>
      </c>
      <c r="B5" s="35" t="str">
        <f>equip!G24</f>
        <v>Lion</v>
      </c>
      <c r="C5" s="36">
        <f>Endurance!O32</f>
        <v>360</v>
      </c>
      <c r="D5" s="37">
        <v>2</v>
      </c>
      <c r="E5" s="38">
        <f>medecinball!O32</f>
        <v>3.5625</v>
      </c>
      <c r="F5" s="37">
        <f aca="true" t="shared" si="0" ref="F5:F16">IF(E5&lt;&gt;"",RANK(E5,E$5:E$16,E$3)+COUNTIF(E$5:E$16,E5)-1,0)</f>
        <v>6</v>
      </c>
      <c r="G5" s="48">
        <f>CourseHaie!O32</f>
        <v>0.0023958333333333336</v>
      </c>
      <c r="H5" s="37">
        <f aca="true" t="shared" si="1" ref="H5:H16">IF(G5&lt;&gt;"",RANK(G5,G$5:G$16,G$3)+COUNTIF(G$5:G$16,G5)-1,0)</f>
        <v>4</v>
      </c>
      <c r="I5" s="38">
        <f>'30mH'!O32</f>
      </c>
      <c r="J5" s="37">
        <f aca="true" t="shared" si="2" ref="J5:J16">IF(I5&lt;&gt;"",RANK(I5,I$5:I$16,I$3)+COUNTIF(I$5:I$16,I5)-1,0)</f>
        <v>0</v>
      </c>
      <c r="K5" s="39">
        <f>relaisF1!O32</f>
      </c>
      <c r="L5" s="37">
        <f aca="true" t="shared" si="3" ref="L5:L16">IF(K5&lt;&gt;"",RANK(K5,K$5:K$16,K$3)+COUNTIF(K$5:K$16,K5)-1,0)</f>
        <v>0</v>
      </c>
      <c r="M5" s="38">
        <f>vortex!O32</f>
        <v>2.6875</v>
      </c>
      <c r="N5" s="37">
        <f aca="true" t="shared" si="4" ref="N5:N16">IF(M5&lt;&gt;"",RANK(M5,M$5:M$16,M$3)+COUNTIF(M$5:M$16,M5)-1,0)</f>
        <v>7</v>
      </c>
      <c r="O5" s="38">
        <f>'grenouille-longueur'!O32</f>
        <v>3</v>
      </c>
      <c r="P5" s="37">
        <f aca="true" t="shared" si="5" ref="P5:P16">IF(O5&lt;&gt;"",RANK(O5,O$5:O$16,O$3)+COUNTIF(O$5:O$16,O5)-1,0)</f>
        <v>2</v>
      </c>
      <c r="Q5" s="38">
        <f>Perche!O32</f>
        <v>3.375</v>
      </c>
      <c r="R5" s="37">
        <f aca="true" t="shared" si="6" ref="R5:R16">IF(Q5&lt;&gt;"",RANK(Q5,Q$5:Q$16,Q$3)+COUNTIF(Q$5:Q$16,Q5)-1,0)</f>
        <v>3</v>
      </c>
      <c r="S5" s="45">
        <f aca="true" t="shared" si="7" ref="S5:S16">SUM(D5,F5,H5,J5,L5,N5,P5,R5)</f>
        <v>24</v>
      </c>
      <c r="T5" s="46">
        <f>RANK(S5,$S$5:$S$16,0)</f>
        <v>6</v>
      </c>
      <c r="W5" s="72" t="s">
        <v>32</v>
      </c>
      <c r="X5" s="72"/>
      <c r="Y5" s="72"/>
      <c r="Z5" s="72"/>
      <c r="AA5" s="72"/>
      <c r="AB5" s="72"/>
    </row>
    <row r="6" spans="1:28" s="22" customFormat="1" ht="69.75" customHeight="1">
      <c r="A6" s="35">
        <v>2</v>
      </c>
      <c r="B6" s="35" t="str">
        <f>equip!G25</f>
        <v>Grizzli</v>
      </c>
      <c r="C6" s="36">
        <f>Endurance!O33</f>
        <v>407</v>
      </c>
      <c r="D6" s="37">
        <v>3</v>
      </c>
      <c r="E6" s="38">
        <f>medecinball!O33</f>
        <v>3.0625</v>
      </c>
      <c r="F6" s="37">
        <f t="shared" si="0"/>
        <v>2</v>
      </c>
      <c r="G6" s="48">
        <f>CourseHaie!O33</f>
        <v>0.0025</v>
      </c>
      <c r="H6" s="37">
        <f t="shared" si="1"/>
        <v>2</v>
      </c>
      <c r="I6" s="38">
        <f>'30mH'!O33</f>
      </c>
      <c r="J6" s="37">
        <f t="shared" si="2"/>
        <v>0</v>
      </c>
      <c r="K6" s="39">
        <f>relaisF1!O33</f>
      </c>
      <c r="L6" s="37">
        <f t="shared" si="3"/>
        <v>0</v>
      </c>
      <c r="M6" s="38">
        <f>vortex!O33</f>
        <v>1.9375</v>
      </c>
      <c r="N6" s="37">
        <f t="shared" si="4"/>
        <v>3</v>
      </c>
      <c r="O6" s="38">
        <f>'grenouille-longueur'!O33</f>
        <v>3.625</v>
      </c>
      <c r="P6" s="37">
        <f t="shared" si="5"/>
        <v>6</v>
      </c>
      <c r="Q6" s="38">
        <f>Perche!O33</f>
        <v>3.3125</v>
      </c>
      <c r="R6" s="37">
        <f t="shared" si="6"/>
        <v>1</v>
      </c>
      <c r="S6" s="45">
        <f t="shared" si="7"/>
        <v>17</v>
      </c>
      <c r="T6" s="46">
        <f>RANK(S6,$S$5:$S$16,0)</f>
        <v>8</v>
      </c>
      <c r="W6" s="72"/>
      <c r="X6" s="72"/>
      <c r="Y6" s="72"/>
      <c r="Z6" s="72"/>
      <c r="AA6" s="72"/>
      <c r="AB6" s="72"/>
    </row>
    <row r="7" spans="1:28" s="22" customFormat="1" ht="69.75" customHeight="1">
      <c r="A7" s="35">
        <v>3</v>
      </c>
      <c r="B7" s="35" t="str">
        <f>equip!G26</f>
        <v>Vautour</v>
      </c>
      <c r="C7" s="36">
        <f>Endurance!O34</f>
        <v>409</v>
      </c>
      <c r="D7" s="37">
        <v>4</v>
      </c>
      <c r="E7" s="38">
        <f>medecinball!O34</f>
        <v>3.9375</v>
      </c>
      <c r="F7" s="37">
        <f t="shared" si="0"/>
        <v>8</v>
      </c>
      <c r="G7" s="48">
        <f>CourseHaie!O34</f>
        <v>0.0023263888888888887</v>
      </c>
      <c r="H7" s="37">
        <f t="shared" si="1"/>
        <v>7</v>
      </c>
      <c r="I7" s="38">
        <f>'30mH'!O34</f>
      </c>
      <c r="J7" s="37">
        <f t="shared" si="2"/>
        <v>0</v>
      </c>
      <c r="K7" s="39">
        <f>relaisF1!O34</f>
      </c>
      <c r="L7" s="37">
        <f t="shared" si="3"/>
        <v>0</v>
      </c>
      <c r="M7" s="38">
        <f>vortex!O34</f>
        <v>2.6875</v>
      </c>
      <c r="N7" s="37">
        <f t="shared" si="4"/>
        <v>7</v>
      </c>
      <c r="O7" s="38">
        <f>'grenouille-longueur'!O34</f>
        <v>4</v>
      </c>
      <c r="P7" s="37">
        <f t="shared" si="5"/>
        <v>8</v>
      </c>
      <c r="Q7" s="38">
        <f>Perche!O34</f>
        <v>3.5625</v>
      </c>
      <c r="R7" s="37">
        <f t="shared" si="6"/>
        <v>8</v>
      </c>
      <c r="S7" s="45">
        <f t="shared" si="7"/>
        <v>42</v>
      </c>
      <c r="T7" s="46">
        <f>RANK(S7,$S$5:$S$16,0)</f>
        <v>1</v>
      </c>
      <c r="W7" s="72"/>
      <c r="X7" s="72"/>
      <c r="Y7" s="72"/>
      <c r="Z7" s="72"/>
      <c r="AA7" s="72"/>
      <c r="AB7" s="72"/>
    </row>
    <row r="8" spans="1:28" s="22" customFormat="1" ht="69.75" customHeight="1">
      <c r="A8" s="35">
        <v>4</v>
      </c>
      <c r="B8" s="35" t="str">
        <f>equip!G27</f>
        <v>Croco</v>
      </c>
      <c r="C8" s="36">
        <f>Endurance!O35</f>
        <v>416</v>
      </c>
      <c r="D8" s="37">
        <v>5</v>
      </c>
      <c r="E8" s="38">
        <f>medecinball!O35</f>
        <v>3.4375</v>
      </c>
      <c r="F8" s="37">
        <f t="shared" si="0"/>
        <v>5</v>
      </c>
      <c r="G8" s="48">
        <f>CourseHaie!O35</f>
        <v>0.0024421296296296296</v>
      </c>
      <c r="H8" s="37">
        <f t="shared" si="1"/>
        <v>3</v>
      </c>
      <c r="I8" s="38">
        <f>'30mH'!O35</f>
      </c>
      <c r="J8" s="37">
        <f t="shared" si="2"/>
        <v>0</v>
      </c>
      <c r="K8" s="39">
        <f>relaisF1!O35</f>
      </c>
      <c r="L8" s="37">
        <f t="shared" si="3"/>
        <v>0</v>
      </c>
      <c r="M8" s="38">
        <f>vortex!O35</f>
        <v>2.125</v>
      </c>
      <c r="N8" s="37">
        <f t="shared" si="4"/>
        <v>4</v>
      </c>
      <c r="O8" s="38">
        <f>'grenouille-longueur'!O35</f>
        <v>3</v>
      </c>
      <c r="P8" s="37">
        <f t="shared" si="5"/>
        <v>2</v>
      </c>
      <c r="Q8" s="38">
        <f>Perche!O35</f>
        <v>3.5625</v>
      </c>
      <c r="R8" s="37">
        <f t="shared" si="6"/>
        <v>8</v>
      </c>
      <c r="S8" s="45">
        <f t="shared" si="7"/>
        <v>27</v>
      </c>
      <c r="T8" s="46">
        <f aca="true" t="shared" si="8" ref="T8:T16">RANK(S8,$S$5:$S$16,0)</f>
        <v>4</v>
      </c>
      <c r="W8" s="72"/>
      <c r="X8" s="72"/>
      <c r="Y8" s="72"/>
      <c r="Z8" s="72"/>
      <c r="AA8" s="72"/>
      <c r="AB8" s="72"/>
    </row>
    <row r="9" spans="1:20" s="22" customFormat="1" ht="69.75" customHeight="1">
      <c r="A9" s="35">
        <v>5</v>
      </c>
      <c r="B9" s="35" t="str">
        <f>equip!G28</f>
        <v>Pelican</v>
      </c>
      <c r="C9" s="36">
        <f>Endurance!O36</f>
        <v>418</v>
      </c>
      <c r="D9" s="37">
        <v>6</v>
      </c>
      <c r="E9" s="38">
        <f>medecinball!O36</f>
        <v>3.875</v>
      </c>
      <c r="F9" s="37">
        <f t="shared" si="0"/>
        <v>7</v>
      </c>
      <c r="G9" s="48">
        <f>CourseHaie!O36</f>
        <v>0.002384259259259259</v>
      </c>
      <c r="H9" s="37">
        <f t="shared" si="1"/>
        <v>6</v>
      </c>
      <c r="I9" s="38">
        <f>'30mH'!O36</f>
      </c>
      <c r="J9" s="37">
        <f t="shared" si="2"/>
        <v>0</v>
      </c>
      <c r="K9" s="39">
        <f>relaisF1!O36</f>
      </c>
      <c r="L9" s="37">
        <f t="shared" si="3"/>
        <v>0</v>
      </c>
      <c r="M9" s="38">
        <f>vortex!O36</f>
        <v>2.375</v>
      </c>
      <c r="N9" s="37">
        <f t="shared" si="4"/>
        <v>5</v>
      </c>
      <c r="O9" s="38">
        <f>'grenouille-longueur'!O36</f>
        <v>3.5</v>
      </c>
      <c r="P9" s="37">
        <f t="shared" si="5"/>
        <v>4</v>
      </c>
      <c r="Q9" s="38">
        <f>Perche!O36</f>
        <v>3.4375</v>
      </c>
      <c r="R9" s="37">
        <f t="shared" si="6"/>
        <v>4</v>
      </c>
      <c r="S9" s="45">
        <f t="shared" si="7"/>
        <v>32</v>
      </c>
      <c r="T9" s="46">
        <f t="shared" si="8"/>
        <v>3</v>
      </c>
    </row>
    <row r="10" spans="1:20" s="22" customFormat="1" ht="69.75" customHeight="1">
      <c r="A10" s="35">
        <v>6</v>
      </c>
      <c r="B10" s="35" t="str">
        <f>equip!G29</f>
        <v>Bizon</v>
      </c>
      <c r="C10" s="36">
        <f>Endurance!O37</f>
        <v>443</v>
      </c>
      <c r="D10" s="37">
        <v>8</v>
      </c>
      <c r="E10" s="38">
        <f>medecinball!O37</f>
        <v>2.6875</v>
      </c>
      <c r="F10" s="37">
        <f t="shared" si="0"/>
        <v>1</v>
      </c>
      <c r="G10" s="48">
        <f>CourseHaie!O37</f>
        <v>0.0025925925925925925</v>
      </c>
      <c r="H10" s="37">
        <f t="shared" si="1"/>
        <v>1</v>
      </c>
      <c r="I10" s="38">
        <f>'30mH'!O37</f>
      </c>
      <c r="J10" s="37">
        <f t="shared" si="2"/>
        <v>0</v>
      </c>
      <c r="K10" s="39">
        <f>relaisF1!O37</f>
      </c>
      <c r="L10" s="37">
        <f t="shared" si="3"/>
        <v>0</v>
      </c>
      <c r="M10" s="38">
        <f>vortex!O37</f>
        <v>1.8125</v>
      </c>
      <c r="N10" s="37">
        <f t="shared" si="4"/>
        <v>2</v>
      </c>
      <c r="O10" s="38">
        <f>'grenouille-longueur'!O37</f>
        <v>3.5625</v>
      </c>
      <c r="P10" s="37">
        <f t="shared" si="5"/>
        <v>5</v>
      </c>
      <c r="Q10" s="38">
        <f>Perche!O37</f>
        <v>3.5625</v>
      </c>
      <c r="R10" s="37">
        <f t="shared" si="6"/>
        <v>8</v>
      </c>
      <c r="S10" s="45">
        <f t="shared" si="7"/>
        <v>25</v>
      </c>
      <c r="T10" s="46">
        <f t="shared" si="8"/>
        <v>5</v>
      </c>
    </row>
    <row r="11" spans="1:20" s="22" customFormat="1" ht="69.75" customHeight="1">
      <c r="A11" s="35">
        <v>7</v>
      </c>
      <c r="B11" s="35" t="str">
        <f>equip!G30</f>
        <v>Zebre</v>
      </c>
      <c r="C11" s="36">
        <f>Endurance!O38</f>
        <v>320</v>
      </c>
      <c r="D11" s="37">
        <v>1</v>
      </c>
      <c r="E11" s="38">
        <f>medecinball!O38</f>
        <v>3.3076923076923075</v>
      </c>
      <c r="F11" s="37">
        <f t="shared" si="0"/>
        <v>3</v>
      </c>
      <c r="G11" s="48">
        <f>CourseHaie!O38</f>
        <v>0.0020601851851851853</v>
      </c>
      <c r="H11" s="37">
        <f t="shared" si="1"/>
        <v>8</v>
      </c>
      <c r="I11" s="38">
        <f>'30mH'!O38</f>
      </c>
      <c r="J11" s="37">
        <f t="shared" si="2"/>
        <v>0</v>
      </c>
      <c r="K11" s="42">
        <f>relaisF1!O38</f>
      </c>
      <c r="L11" s="37">
        <f t="shared" si="3"/>
        <v>0</v>
      </c>
      <c r="M11" s="38">
        <f>vortex!O38</f>
        <v>1.5384615384615385</v>
      </c>
      <c r="N11" s="37">
        <f t="shared" si="4"/>
        <v>1</v>
      </c>
      <c r="O11" s="38">
        <f>'grenouille-longueur'!O38</f>
        <v>3.230769230769231</v>
      </c>
      <c r="P11" s="37">
        <f t="shared" si="5"/>
        <v>3</v>
      </c>
      <c r="Q11" s="38">
        <f>Perche!O38</f>
        <v>3.5384615384615383</v>
      </c>
      <c r="R11" s="37">
        <f t="shared" si="6"/>
        <v>5</v>
      </c>
      <c r="S11" s="45">
        <f t="shared" si="7"/>
        <v>21</v>
      </c>
      <c r="T11" s="46">
        <f t="shared" si="8"/>
        <v>7</v>
      </c>
    </row>
    <row r="12" spans="1:20" s="22" customFormat="1" ht="69.75" customHeight="1">
      <c r="A12" s="35">
        <v>8</v>
      </c>
      <c r="B12" s="35" t="str">
        <f>equip!G31</f>
        <v>Cheval</v>
      </c>
      <c r="C12" s="36">
        <f>Endurance!O39</f>
        <v>420</v>
      </c>
      <c r="D12" s="37">
        <v>7</v>
      </c>
      <c r="E12" s="38">
        <f>medecinball!O39</f>
        <v>3.375</v>
      </c>
      <c r="F12" s="37">
        <f t="shared" si="0"/>
        <v>4</v>
      </c>
      <c r="G12" s="48">
        <f>CourseHaie!O39</f>
        <v>0.002384259259259259</v>
      </c>
      <c r="H12" s="37">
        <f t="shared" si="1"/>
        <v>6</v>
      </c>
      <c r="I12" s="38">
        <f>'30mH'!O39</f>
      </c>
      <c r="J12" s="37">
        <f t="shared" si="2"/>
        <v>0</v>
      </c>
      <c r="K12" s="42">
        <f>relaisF1!O39</f>
      </c>
      <c r="L12" s="37">
        <f t="shared" si="3"/>
        <v>0</v>
      </c>
      <c r="M12" s="38">
        <f>vortex!O39</f>
        <v>3.0625</v>
      </c>
      <c r="N12" s="37">
        <f t="shared" si="4"/>
        <v>8</v>
      </c>
      <c r="O12" s="38">
        <f>'grenouille-longueur'!O39</f>
        <v>3.9375</v>
      </c>
      <c r="P12" s="37">
        <f t="shared" si="5"/>
        <v>7</v>
      </c>
      <c r="Q12" s="38">
        <f>Perche!O39</f>
        <v>3.375</v>
      </c>
      <c r="R12" s="37">
        <f t="shared" si="6"/>
        <v>3</v>
      </c>
      <c r="S12" s="45">
        <f t="shared" si="7"/>
        <v>35</v>
      </c>
      <c r="T12" s="46">
        <f t="shared" si="8"/>
        <v>2</v>
      </c>
    </row>
    <row r="13" spans="1:20" s="22" customFormat="1" ht="69.75" customHeight="1">
      <c r="A13" s="35">
        <v>9</v>
      </c>
      <c r="B13" s="35" t="str">
        <f>equip!G32</f>
        <v>VIDE</v>
      </c>
      <c r="C13" s="36">
        <f>Endurance!O40</f>
      </c>
      <c r="D13" s="37">
        <f>IF(C13&lt;&gt;"",RANK(C13,C$5:C$16,C$3)+COUNTIF(C$5:C$16,C13)-1,0)</f>
        <v>0</v>
      </c>
      <c r="E13" s="38">
        <f>medecinball!O40</f>
      </c>
      <c r="F13" s="37">
        <f t="shared" si="0"/>
        <v>0</v>
      </c>
      <c r="G13" s="48">
        <f>CourseHaie!O40</f>
      </c>
      <c r="H13" s="37">
        <f t="shared" si="1"/>
        <v>0</v>
      </c>
      <c r="I13" s="38">
        <f>'30mH'!O40</f>
      </c>
      <c r="J13" s="37">
        <f t="shared" si="2"/>
        <v>0</v>
      </c>
      <c r="K13" s="42">
        <f>relaisF1!O40</f>
      </c>
      <c r="L13" s="37">
        <f t="shared" si="3"/>
        <v>0</v>
      </c>
      <c r="M13" s="38">
        <f>vortex!O40</f>
      </c>
      <c r="N13" s="37">
        <f t="shared" si="4"/>
        <v>0</v>
      </c>
      <c r="O13" s="38">
        <f>'grenouille-longueur'!O40</f>
      </c>
      <c r="P13" s="37">
        <f t="shared" si="5"/>
        <v>0</v>
      </c>
      <c r="Q13" s="38">
        <f>Perche!O40</f>
      </c>
      <c r="R13" s="37">
        <f t="shared" si="6"/>
        <v>0</v>
      </c>
      <c r="S13" s="45">
        <f t="shared" si="7"/>
        <v>0</v>
      </c>
      <c r="T13" s="46">
        <f t="shared" si="8"/>
        <v>9</v>
      </c>
    </row>
    <row r="14" spans="1:20" s="22" customFormat="1" ht="69.75" customHeight="1">
      <c r="A14" s="35">
        <v>10</v>
      </c>
      <c r="B14" s="35" t="str">
        <f>equip!G33</f>
        <v>VIDE</v>
      </c>
      <c r="C14" s="36">
        <f>Endurance!O41</f>
      </c>
      <c r="D14" s="37">
        <f>IF(C14&lt;&gt;"",RANK(C14,C$5:C$16,C$3)+COUNTIF(C$5:C$16,C14)-1,0)</f>
        <v>0</v>
      </c>
      <c r="E14" s="38">
        <f>medecinball!O41</f>
      </c>
      <c r="F14" s="37">
        <f t="shared" si="0"/>
        <v>0</v>
      </c>
      <c r="G14" s="48">
        <f>CourseHaie!O41</f>
      </c>
      <c r="H14" s="37">
        <f t="shared" si="1"/>
        <v>0</v>
      </c>
      <c r="I14" s="38">
        <f>'30mH'!O41</f>
      </c>
      <c r="J14" s="37">
        <f t="shared" si="2"/>
        <v>0</v>
      </c>
      <c r="K14" s="42">
        <f>relaisF1!O41</f>
      </c>
      <c r="L14" s="37">
        <f t="shared" si="3"/>
        <v>0</v>
      </c>
      <c r="M14" s="38">
        <f>vortex!O41</f>
      </c>
      <c r="N14" s="37">
        <f t="shared" si="4"/>
        <v>0</v>
      </c>
      <c r="O14" s="38">
        <f>'grenouille-longueur'!O41</f>
      </c>
      <c r="P14" s="37">
        <f t="shared" si="5"/>
        <v>0</v>
      </c>
      <c r="Q14" s="38">
        <f>Perche!O41</f>
      </c>
      <c r="R14" s="37">
        <f t="shared" si="6"/>
        <v>0</v>
      </c>
      <c r="S14" s="45">
        <f t="shared" si="7"/>
        <v>0</v>
      </c>
      <c r="T14" s="46">
        <f t="shared" si="8"/>
        <v>9</v>
      </c>
    </row>
    <row r="15" spans="1:20" s="22" customFormat="1" ht="69.75" customHeight="1">
      <c r="A15" s="35">
        <v>11</v>
      </c>
      <c r="B15" s="35" t="str">
        <f>equip!G34</f>
        <v>VIDE</v>
      </c>
      <c r="C15" s="36">
        <f>Endurance!O42</f>
      </c>
      <c r="D15" s="37">
        <f>IF(C15&lt;&gt;"",RANK(C15,C$5:C$16,C$3)+COUNTIF(C$5:C$16,C15)-1,0)</f>
        <v>0</v>
      </c>
      <c r="E15" s="38">
        <f>medecinball!O42</f>
      </c>
      <c r="F15" s="37">
        <f t="shared" si="0"/>
        <v>0</v>
      </c>
      <c r="G15" s="48">
        <f>CourseHaie!O42</f>
      </c>
      <c r="H15" s="37">
        <f t="shared" si="1"/>
        <v>0</v>
      </c>
      <c r="I15" s="38">
        <f>'30mH'!O42</f>
      </c>
      <c r="J15" s="37">
        <f t="shared" si="2"/>
        <v>0</v>
      </c>
      <c r="K15" s="38">
        <f>relaisF1!O42</f>
      </c>
      <c r="L15" s="37">
        <f t="shared" si="3"/>
        <v>0</v>
      </c>
      <c r="M15" s="38">
        <f>vortex!O42</f>
      </c>
      <c r="N15" s="37">
        <f t="shared" si="4"/>
        <v>0</v>
      </c>
      <c r="O15" s="38">
        <f>'grenouille-longueur'!O42</f>
      </c>
      <c r="P15" s="37">
        <f t="shared" si="5"/>
        <v>0</v>
      </c>
      <c r="Q15" s="38">
        <f>Perche!O42</f>
      </c>
      <c r="R15" s="37">
        <f t="shared" si="6"/>
        <v>0</v>
      </c>
      <c r="S15" s="45">
        <f t="shared" si="7"/>
        <v>0</v>
      </c>
      <c r="T15" s="46">
        <f t="shared" si="8"/>
        <v>9</v>
      </c>
    </row>
    <row r="16" spans="1:20" s="22" customFormat="1" ht="69.75" customHeight="1">
      <c r="A16" s="35">
        <v>12</v>
      </c>
      <c r="B16" s="35" t="str">
        <f>equip!G35</f>
        <v>VIDE</v>
      </c>
      <c r="C16" s="36">
        <f>Endurance!O43</f>
      </c>
      <c r="D16" s="37">
        <f>IF(C16&lt;&gt;"",RANK(C16,C$5:C$16,C$3)+COUNTIF(C$5:C$16,C16)-1,0)</f>
        <v>0</v>
      </c>
      <c r="E16" s="38">
        <f>medecinball!O43</f>
      </c>
      <c r="F16" s="37">
        <f t="shared" si="0"/>
        <v>0</v>
      </c>
      <c r="G16" s="48">
        <f>CourseHaie!O43</f>
      </c>
      <c r="H16" s="37">
        <f t="shared" si="1"/>
        <v>0</v>
      </c>
      <c r="I16" s="38">
        <f>'30mH'!O43</f>
      </c>
      <c r="J16" s="37">
        <f t="shared" si="2"/>
        <v>0</v>
      </c>
      <c r="K16" s="38">
        <f>relaisF1!O43</f>
      </c>
      <c r="L16" s="37">
        <f t="shared" si="3"/>
        <v>0</v>
      </c>
      <c r="M16" s="38">
        <f>vortex!O43</f>
      </c>
      <c r="N16" s="37">
        <f t="shared" si="4"/>
        <v>0</v>
      </c>
      <c r="O16" s="38">
        <f>'grenouille-longueur'!O43</f>
      </c>
      <c r="P16" s="37">
        <f t="shared" si="5"/>
        <v>0</v>
      </c>
      <c r="Q16" s="38">
        <f>Perche!O43</f>
      </c>
      <c r="R16" s="37">
        <f t="shared" si="6"/>
        <v>0</v>
      </c>
      <c r="S16" s="45">
        <f t="shared" si="7"/>
        <v>0</v>
      </c>
      <c r="T16" s="46">
        <f t="shared" si="8"/>
        <v>9</v>
      </c>
    </row>
    <row r="17" spans="2:20" ht="39.75" customHeight="1">
      <c r="B17" s="43"/>
      <c r="C17" s="43"/>
      <c r="D17" s="43"/>
      <c r="E17" s="43"/>
      <c r="F17" s="43"/>
      <c r="G17" s="43"/>
      <c r="H17" s="43"/>
      <c r="I17" s="43"/>
      <c r="J17" s="43"/>
      <c r="K17" s="43"/>
      <c r="L17" s="43"/>
      <c r="M17" s="43"/>
      <c r="N17" s="43"/>
      <c r="O17" s="43"/>
      <c r="P17" s="43"/>
      <c r="Q17" s="43"/>
      <c r="R17" s="43"/>
      <c r="S17" s="43"/>
      <c r="T17" s="43"/>
    </row>
    <row r="18" spans="2:20" ht="39.75" customHeight="1">
      <c r="B18" s="43"/>
      <c r="C18" s="43"/>
      <c r="D18" s="43"/>
      <c r="E18" s="43"/>
      <c r="F18" s="43"/>
      <c r="G18" s="43"/>
      <c r="H18" s="43"/>
      <c r="I18" s="43"/>
      <c r="J18" s="43"/>
      <c r="K18" s="43"/>
      <c r="L18" s="43"/>
      <c r="M18" s="43"/>
      <c r="N18" s="43"/>
      <c r="O18" s="43"/>
      <c r="P18" s="43"/>
      <c r="Q18" s="43"/>
      <c r="R18" s="43"/>
      <c r="S18" s="43"/>
      <c r="T18" s="43"/>
    </row>
    <row r="19" spans="2:20" ht="39.75" customHeight="1">
      <c r="B19" s="43"/>
      <c r="C19" s="43"/>
      <c r="D19" s="43"/>
      <c r="E19" s="43"/>
      <c r="F19" s="43"/>
      <c r="G19" s="43"/>
      <c r="H19" s="43"/>
      <c r="I19" s="43"/>
      <c r="J19" s="43"/>
      <c r="K19" s="43"/>
      <c r="L19" s="43"/>
      <c r="M19" s="43"/>
      <c r="N19" s="43"/>
      <c r="O19" s="43"/>
      <c r="P19" s="43"/>
      <c r="Q19" s="43"/>
      <c r="R19" s="43"/>
      <c r="S19" s="43"/>
      <c r="T19" s="43"/>
    </row>
    <row r="20" spans="2:20" ht="39.75" customHeight="1">
      <c r="B20" s="43"/>
      <c r="C20" s="43"/>
      <c r="D20" s="43"/>
      <c r="E20" s="43"/>
      <c r="F20" s="43"/>
      <c r="G20" s="43"/>
      <c r="H20" s="43"/>
      <c r="I20" s="43"/>
      <c r="J20" s="43"/>
      <c r="K20" s="43"/>
      <c r="L20" s="43"/>
      <c r="M20" s="43"/>
      <c r="N20" s="43"/>
      <c r="O20" s="43"/>
      <c r="P20" s="43"/>
      <c r="Q20" s="43"/>
      <c r="R20" s="43"/>
      <c r="S20" s="43"/>
      <c r="T20" s="43"/>
    </row>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sheetData>
  <sheetProtection selectLockedCells="1" selectUnlockedCells="1"/>
  <mergeCells count="20">
    <mergeCell ref="B1:T1"/>
    <mergeCell ref="B2:B4"/>
    <mergeCell ref="C2:D2"/>
    <mergeCell ref="E2:F2"/>
    <mergeCell ref="G2:H2"/>
    <mergeCell ref="I2:J2"/>
    <mergeCell ref="K2:L2"/>
    <mergeCell ref="M2:N2"/>
    <mergeCell ref="O2:P2"/>
    <mergeCell ref="Q2:R2"/>
    <mergeCell ref="W5:AB8"/>
    <mergeCell ref="S2:T2"/>
    <mergeCell ref="C3:D3"/>
    <mergeCell ref="E3:F3"/>
    <mergeCell ref="G3:H3"/>
    <mergeCell ref="I3:J3"/>
    <mergeCell ref="K3:L3"/>
    <mergeCell ref="M3:N3"/>
    <mergeCell ref="O3:P3"/>
    <mergeCell ref="Q3:R3"/>
  </mergeCells>
  <printOptions/>
  <pageMargins left="0.7479166666666667" right="0.7479166666666667" top="0.9840277777777777" bottom="0.9840277777777777" header="0.5118055555555555" footer="0.5118055555555555"/>
  <pageSetup fitToHeight="1" fitToWidth="1" horizontalDpi="300" verticalDpi="300" orientation="landscape" paperSize="9" scale="3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Normal="115" zoomScaleSheetLayoutView="100" workbookViewId="0" topLeftCell="A19">
      <selection activeCell="C8" sqref="C8"/>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v>228</v>
      </c>
      <c r="C7" s="10">
        <v>295</v>
      </c>
      <c r="D7" s="10">
        <v>272</v>
      </c>
      <c r="E7" s="10">
        <v>296</v>
      </c>
      <c r="F7" s="10">
        <v>291</v>
      </c>
      <c r="G7" s="10">
        <v>295</v>
      </c>
      <c r="H7" s="10">
        <v>264</v>
      </c>
      <c r="I7" s="10">
        <v>281</v>
      </c>
      <c r="J7" s="10"/>
      <c r="K7" s="10"/>
      <c r="L7" s="10"/>
      <c r="M7" s="10"/>
      <c r="N7" s="1" t="str">
        <f>equip!B24</f>
        <v>Tigre</v>
      </c>
      <c r="O7" s="14">
        <f>B23</f>
        <v>228</v>
      </c>
    </row>
    <row r="8" spans="1:15" ht="12.75">
      <c r="A8" s="4">
        <v>2</v>
      </c>
      <c r="B8" s="10"/>
      <c r="C8" s="10"/>
      <c r="D8" s="10"/>
      <c r="E8" s="10"/>
      <c r="F8" s="10"/>
      <c r="G8" s="10"/>
      <c r="H8" s="10"/>
      <c r="I8" s="10"/>
      <c r="J8" s="10"/>
      <c r="K8" s="10"/>
      <c r="L8" s="10"/>
      <c r="M8" s="10"/>
      <c r="N8" s="1" t="str">
        <f>equip!B25</f>
        <v>Elephant</v>
      </c>
      <c r="O8" s="14">
        <f>C23</f>
        <v>295</v>
      </c>
    </row>
    <row r="9" spans="1:15" ht="12.75">
      <c r="A9" s="4">
        <v>3</v>
      </c>
      <c r="B9" s="10"/>
      <c r="C9" s="10"/>
      <c r="D9" s="10"/>
      <c r="E9" s="10"/>
      <c r="F9" s="10"/>
      <c r="G9" s="10"/>
      <c r="H9" s="10"/>
      <c r="I9" s="10"/>
      <c r="J9" s="10"/>
      <c r="K9" s="10"/>
      <c r="L9" s="10"/>
      <c r="M9" s="10"/>
      <c r="N9" s="1" t="str">
        <f>equip!B26</f>
        <v>Panda</v>
      </c>
      <c r="O9" s="14">
        <f>D23</f>
        <v>272</v>
      </c>
    </row>
    <row r="10" spans="1:15" ht="12.75">
      <c r="A10" s="4">
        <v>4</v>
      </c>
      <c r="B10" s="10"/>
      <c r="C10" s="10"/>
      <c r="D10" s="10"/>
      <c r="E10" s="10"/>
      <c r="F10" s="10"/>
      <c r="G10" s="10"/>
      <c r="H10" s="10"/>
      <c r="I10" s="10"/>
      <c r="J10" s="10"/>
      <c r="K10" s="10"/>
      <c r="L10" s="10"/>
      <c r="M10" s="10"/>
      <c r="N10" s="1" t="str">
        <f>equip!B27</f>
        <v>Kangourou</v>
      </c>
      <c r="O10" s="14">
        <f>E23</f>
        <v>296</v>
      </c>
    </row>
    <row r="11" spans="1:15" ht="12.75">
      <c r="A11" s="4">
        <v>5</v>
      </c>
      <c r="B11" s="10"/>
      <c r="C11" s="10"/>
      <c r="D11" s="10"/>
      <c r="E11" s="10"/>
      <c r="F11" s="10"/>
      <c r="G11" s="10"/>
      <c r="H11" s="10"/>
      <c r="I11" s="10"/>
      <c r="J11" s="10"/>
      <c r="K11" s="10"/>
      <c r="L11" s="10"/>
      <c r="M11" s="10"/>
      <c r="N11" s="1" t="str">
        <f>equip!B28</f>
        <v>Chimpanze</v>
      </c>
      <c r="O11" s="14">
        <f>F23</f>
        <v>291</v>
      </c>
    </row>
    <row r="12" spans="1:15" ht="12.75">
      <c r="A12" s="4">
        <v>6</v>
      </c>
      <c r="B12" s="10"/>
      <c r="C12" s="10"/>
      <c r="D12" s="10"/>
      <c r="E12" s="10"/>
      <c r="F12" s="15"/>
      <c r="G12" s="10"/>
      <c r="H12" s="10"/>
      <c r="I12" s="10"/>
      <c r="J12" s="10"/>
      <c r="K12" s="10"/>
      <c r="L12" s="10"/>
      <c r="M12" s="10"/>
      <c r="N12" s="1" t="str">
        <f>equip!B29</f>
        <v>Rhino</v>
      </c>
      <c r="O12" s="14">
        <f>G23</f>
        <v>295</v>
      </c>
    </row>
    <row r="13" spans="1:15" ht="12.75">
      <c r="A13" s="4">
        <v>7</v>
      </c>
      <c r="B13" s="10"/>
      <c r="C13" s="10"/>
      <c r="D13" s="10"/>
      <c r="E13" s="10"/>
      <c r="F13" s="10"/>
      <c r="G13" s="10"/>
      <c r="H13" s="10"/>
      <c r="I13" s="10"/>
      <c r="J13" s="10"/>
      <c r="K13" s="10"/>
      <c r="L13" s="10"/>
      <c r="M13" s="10"/>
      <c r="N13" s="1" t="str">
        <f>equip!B30</f>
        <v>Porc-Epic</v>
      </c>
      <c r="O13" s="14">
        <f>H23</f>
        <v>264</v>
      </c>
    </row>
    <row r="14" spans="1:15" ht="12.75">
      <c r="A14" s="4">
        <v>8</v>
      </c>
      <c r="B14" s="10"/>
      <c r="C14" s="10"/>
      <c r="D14" s="10"/>
      <c r="E14" s="10"/>
      <c r="F14" s="10"/>
      <c r="G14" s="10"/>
      <c r="H14" s="10"/>
      <c r="I14" s="10"/>
      <c r="J14" s="10"/>
      <c r="K14" s="10"/>
      <c r="L14" s="10"/>
      <c r="M14" s="10"/>
      <c r="N14" s="1" t="str">
        <f>equip!B31</f>
        <v>Loup</v>
      </c>
      <c r="O14" s="14">
        <f>I23</f>
        <v>281</v>
      </c>
    </row>
    <row r="15" spans="1:15" ht="12.75">
      <c r="A15" s="4">
        <v>9</v>
      </c>
      <c r="B15" s="10"/>
      <c r="C15" s="10"/>
      <c r="D15" s="10"/>
      <c r="E15" s="10"/>
      <c r="F15" s="10"/>
      <c r="G15" s="10"/>
      <c r="H15" s="10"/>
      <c r="I15" s="10"/>
      <c r="J15" s="10"/>
      <c r="K15" s="10"/>
      <c r="L15" s="10"/>
      <c r="M15" s="10"/>
      <c r="N15" s="1" t="str">
        <f>equip!B32</f>
        <v>VIDE</v>
      </c>
      <c r="O15" s="14">
        <f>J23</f>
      </c>
    </row>
    <row r="16" spans="1:15" ht="12.75">
      <c r="A16" s="4">
        <v>10</v>
      </c>
      <c r="B16" s="10"/>
      <c r="C16" s="10"/>
      <c r="D16" s="10"/>
      <c r="E16" s="10"/>
      <c r="F16" s="10"/>
      <c r="G16" s="10"/>
      <c r="H16" s="10"/>
      <c r="I16" s="10"/>
      <c r="J16" s="10"/>
      <c r="K16" s="10"/>
      <c r="L16" s="10"/>
      <c r="M16" s="10"/>
      <c r="N16" s="1" t="str">
        <f>equip!B33</f>
        <v>VIDE</v>
      </c>
      <c r="O16" s="14">
        <f>K23</f>
      </c>
    </row>
    <row r="17" spans="1:15" ht="12.75">
      <c r="A17" s="4">
        <v>11</v>
      </c>
      <c r="B17" s="10"/>
      <c r="C17" s="10"/>
      <c r="D17" s="10"/>
      <c r="E17" s="10"/>
      <c r="F17" s="10"/>
      <c r="G17" s="10"/>
      <c r="H17" s="10"/>
      <c r="I17" s="10"/>
      <c r="J17" s="10"/>
      <c r="K17" s="10"/>
      <c r="L17" s="10"/>
      <c r="M17" s="10"/>
      <c r="N17" s="1" t="str">
        <f>equip!B34</f>
        <v>VIDE</v>
      </c>
      <c r="O17" s="14">
        <f>L23</f>
      </c>
    </row>
    <row r="18" spans="1:15" ht="12.75">
      <c r="A18" s="4">
        <v>12</v>
      </c>
      <c r="B18" s="10"/>
      <c r="C18" s="10"/>
      <c r="D18" s="10"/>
      <c r="E18" s="10"/>
      <c r="F18" s="10"/>
      <c r="G18" s="10"/>
      <c r="H18" s="10"/>
      <c r="I18" s="10"/>
      <c r="J18" s="10"/>
      <c r="K18" s="10"/>
      <c r="L18" s="10"/>
      <c r="M18" s="10"/>
      <c r="N18" s="1" t="str">
        <f>equip!B35</f>
        <v>VIDE</v>
      </c>
      <c r="O18" s="14">
        <f>M23</f>
      </c>
    </row>
    <row r="19" spans="1:13" ht="12.75">
      <c r="A19" s="4">
        <v>13</v>
      </c>
      <c r="B19" s="10"/>
      <c r="C19" s="10"/>
      <c r="D19" s="10"/>
      <c r="E19" s="10"/>
      <c r="F19" s="10"/>
      <c r="G19" s="10"/>
      <c r="H19" s="10"/>
      <c r="I19" s="10"/>
      <c r="J19" s="10"/>
      <c r="K19" s="10"/>
      <c r="L19" s="10"/>
      <c r="M19" s="10"/>
    </row>
    <row r="20" spans="1:13" ht="12.75">
      <c r="A20" s="4">
        <v>14</v>
      </c>
      <c r="B20" s="10"/>
      <c r="C20" s="10"/>
      <c r="D20" s="10"/>
      <c r="E20" s="10"/>
      <c r="F20" s="10"/>
      <c r="G20" s="10"/>
      <c r="H20" s="10"/>
      <c r="I20" s="10"/>
      <c r="J20" s="10"/>
      <c r="K20" s="10"/>
      <c r="L20" s="10"/>
      <c r="M20" s="10"/>
    </row>
    <row r="21" spans="1:13" ht="12.75">
      <c r="A21" s="4">
        <v>15</v>
      </c>
      <c r="B21" s="10"/>
      <c r="C21" s="10"/>
      <c r="D21" s="10"/>
      <c r="E21" s="10"/>
      <c r="F21" s="10"/>
      <c r="G21" s="10"/>
      <c r="H21" s="10"/>
      <c r="I21" s="10"/>
      <c r="J21" s="10"/>
      <c r="K21" s="10"/>
      <c r="L21" s="10"/>
      <c r="M21" s="10"/>
    </row>
    <row r="22" spans="1:13" ht="12.75">
      <c r="A22" s="4">
        <v>16</v>
      </c>
      <c r="B22" s="10"/>
      <c r="C22" s="10"/>
      <c r="D22" s="10"/>
      <c r="E22" s="10"/>
      <c r="F22" s="10"/>
      <c r="G22" s="10"/>
      <c r="H22" s="10"/>
      <c r="I22" s="10"/>
      <c r="J22" s="10"/>
      <c r="K22" s="10"/>
      <c r="L22" s="10"/>
      <c r="M22" s="10"/>
    </row>
    <row r="23" spans="1:13" ht="12.75">
      <c r="A23" s="4"/>
      <c r="B23" s="16">
        <f aca="true" t="shared" si="0" ref="B23:L23">IF(B5&lt;&gt;"VIDE",IF(ISBLANK(B7),"",AVERAGE(B7:B22)),"")</f>
        <v>228</v>
      </c>
      <c r="C23" s="16">
        <f t="shared" si="0"/>
        <v>295</v>
      </c>
      <c r="D23" s="16">
        <f t="shared" si="0"/>
        <v>272</v>
      </c>
      <c r="E23" s="16">
        <f t="shared" si="0"/>
        <v>296</v>
      </c>
      <c r="F23" s="16">
        <f>IF(F5&lt;&gt;"VIDE",IF(ISBLANK(F7),"",AVERAGE(F7:F22)),"")</f>
        <v>291</v>
      </c>
      <c r="G23" s="16">
        <f t="shared" si="0"/>
        <v>295</v>
      </c>
      <c r="H23" s="16">
        <f t="shared" si="0"/>
        <v>264</v>
      </c>
      <c r="I23" s="16">
        <f t="shared" si="0"/>
        <v>281</v>
      </c>
      <c r="J23" s="16">
        <f t="shared" si="0"/>
      </c>
      <c r="K23" s="16">
        <f t="shared" si="0"/>
      </c>
      <c r="L23" s="16">
        <f t="shared" si="0"/>
      </c>
      <c r="M23" s="16">
        <f>IF(M5&lt;&gt;"VIDE",AVERAGE(M7:M22),"")</f>
      </c>
    </row>
    <row r="24" spans="1:13" ht="12.75">
      <c r="A24" s="9"/>
      <c r="B24" s="17" t="str">
        <f aca="true" t="shared" si="1" ref="B24:M24">IF(COUNTA(B7:B22)=B6,"OK","Erreur")</f>
        <v>Erreur</v>
      </c>
      <c r="C24" s="18" t="str">
        <f t="shared" si="1"/>
        <v>Erreur</v>
      </c>
      <c r="D24" s="18" t="str">
        <f t="shared" si="1"/>
        <v>Erreur</v>
      </c>
      <c r="E24" s="18" t="str">
        <f t="shared" si="1"/>
        <v>Erreur</v>
      </c>
      <c r="F24" s="18" t="str">
        <f>IF(COUNTA(F7:F22)=F6,"OK","Erreur")</f>
        <v>Erreur</v>
      </c>
      <c r="G24" s="18" t="str">
        <f t="shared" si="1"/>
        <v>Erreur</v>
      </c>
      <c r="H24" s="18" t="str">
        <f t="shared" si="1"/>
        <v>Erreur</v>
      </c>
      <c r="I24" s="18" t="str">
        <f t="shared" si="1"/>
        <v>Erreur</v>
      </c>
      <c r="J24" s="18" t="str">
        <f t="shared" si="1"/>
        <v>OK</v>
      </c>
      <c r="K24" s="18" t="str">
        <f t="shared" si="1"/>
        <v>OK</v>
      </c>
      <c r="L24" s="18" t="str">
        <f t="shared" si="1"/>
        <v>OK</v>
      </c>
      <c r="M24" s="18" t="str">
        <f t="shared" si="1"/>
        <v>OK</v>
      </c>
    </row>
    <row r="25" spans="1:13" ht="12.75">
      <c r="A25" s="62" t="s">
        <v>17</v>
      </c>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v>360</v>
      </c>
      <c r="C32" s="10">
        <v>407</v>
      </c>
      <c r="D32" s="10">
        <v>409</v>
      </c>
      <c r="E32" s="10">
        <v>416</v>
      </c>
      <c r="F32" s="10">
        <v>418</v>
      </c>
      <c r="G32" s="10">
        <v>443</v>
      </c>
      <c r="H32" s="10">
        <v>320</v>
      </c>
      <c r="I32" s="10">
        <v>420</v>
      </c>
      <c r="J32" s="10"/>
      <c r="K32" s="10"/>
      <c r="L32" s="10"/>
      <c r="M32" s="10"/>
      <c r="N32" s="1" t="str">
        <f>equip!G24</f>
        <v>Lion</v>
      </c>
      <c r="O32" s="14">
        <f>B48</f>
        <v>360</v>
      </c>
    </row>
    <row r="33" spans="1:15" ht="12.75">
      <c r="A33" s="4">
        <v>2</v>
      </c>
      <c r="B33" s="10"/>
      <c r="C33" s="10"/>
      <c r="D33" s="10"/>
      <c r="E33" s="10"/>
      <c r="F33" s="10"/>
      <c r="G33" s="10"/>
      <c r="H33" s="10"/>
      <c r="I33" s="10"/>
      <c r="J33" s="10"/>
      <c r="K33" s="10"/>
      <c r="L33" s="10"/>
      <c r="M33" s="10"/>
      <c r="N33" s="1" t="str">
        <f>equip!G25</f>
        <v>Grizzli</v>
      </c>
      <c r="O33" s="14">
        <f>C48</f>
        <v>407</v>
      </c>
    </row>
    <row r="34" spans="1:15" ht="12.75">
      <c r="A34" s="4">
        <v>3</v>
      </c>
      <c r="B34" s="10"/>
      <c r="C34" s="10"/>
      <c r="D34" s="10"/>
      <c r="E34" s="10"/>
      <c r="F34" s="10"/>
      <c r="G34" s="10"/>
      <c r="H34" s="10"/>
      <c r="I34" s="10"/>
      <c r="J34" s="10"/>
      <c r="K34" s="10"/>
      <c r="L34" s="10"/>
      <c r="M34" s="10"/>
      <c r="N34" s="1" t="str">
        <f>equip!G26</f>
        <v>Vautour</v>
      </c>
      <c r="O34" s="14">
        <f>D48</f>
        <v>409</v>
      </c>
    </row>
    <row r="35" spans="1:15" ht="12.75">
      <c r="A35" s="4">
        <v>4</v>
      </c>
      <c r="B35" s="10"/>
      <c r="C35" s="10"/>
      <c r="D35" s="10"/>
      <c r="E35" s="10"/>
      <c r="F35" s="10"/>
      <c r="G35" s="10"/>
      <c r="H35" s="10"/>
      <c r="I35" s="10"/>
      <c r="J35" s="10"/>
      <c r="K35" s="10"/>
      <c r="L35" s="10"/>
      <c r="M35" s="10"/>
      <c r="N35" s="1" t="str">
        <f>equip!G27</f>
        <v>Croco</v>
      </c>
      <c r="O35" s="14">
        <f>E48</f>
        <v>416</v>
      </c>
    </row>
    <row r="36" spans="1:15" ht="12.75">
      <c r="A36" s="4">
        <v>5</v>
      </c>
      <c r="B36" s="10"/>
      <c r="C36" s="10"/>
      <c r="D36" s="10"/>
      <c r="E36" s="10"/>
      <c r="F36" s="10"/>
      <c r="G36" s="10"/>
      <c r="H36" s="10"/>
      <c r="I36" s="10"/>
      <c r="J36" s="10"/>
      <c r="K36" s="10"/>
      <c r="L36" s="10"/>
      <c r="M36" s="10"/>
      <c r="N36" s="1" t="str">
        <f>equip!G28</f>
        <v>Pelican</v>
      </c>
      <c r="O36" s="14">
        <f>F48</f>
        <v>418</v>
      </c>
    </row>
    <row r="37" spans="1:15" ht="12.75">
      <c r="A37" s="4">
        <v>6</v>
      </c>
      <c r="B37" s="10"/>
      <c r="C37" s="10"/>
      <c r="D37" s="10"/>
      <c r="E37" s="10"/>
      <c r="F37" s="10"/>
      <c r="G37" s="10"/>
      <c r="H37" s="10"/>
      <c r="I37" s="10"/>
      <c r="J37" s="10"/>
      <c r="K37" s="10"/>
      <c r="L37" s="10"/>
      <c r="M37" s="10"/>
      <c r="N37" s="1" t="str">
        <f>equip!G29</f>
        <v>Bizon</v>
      </c>
      <c r="O37" s="14">
        <f>G48</f>
        <v>443</v>
      </c>
    </row>
    <row r="38" spans="1:15" ht="12.75">
      <c r="A38" s="4">
        <v>7</v>
      </c>
      <c r="B38" s="10"/>
      <c r="C38" s="10"/>
      <c r="D38" s="10"/>
      <c r="E38" s="10"/>
      <c r="F38" s="10"/>
      <c r="G38" s="10"/>
      <c r="H38" s="10"/>
      <c r="I38" s="10"/>
      <c r="J38" s="10"/>
      <c r="K38" s="10"/>
      <c r="L38" s="10"/>
      <c r="M38" s="10"/>
      <c r="N38" s="1" t="str">
        <f>equip!G30</f>
        <v>Zebre</v>
      </c>
      <c r="O38" s="14">
        <f>H48</f>
        <v>320</v>
      </c>
    </row>
    <row r="39" spans="1:15" ht="12.75">
      <c r="A39" s="4">
        <v>8</v>
      </c>
      <c r="B39" s="10"/>
      <c r="C39" s="10"/>
      <c r="D39" s="10"/>
      <c r="E39" s="10"/>
      <c r="F39" s="10"/>
      <c r="G39" s="10"/>
      <c r="H39" s="10"/>
      <c r="I39" s="10"/>
      <c r="J39" s="10"/>
      <c r="K39" s="10"/>
      <c r="L39" s="10"/>
      <c r="M39" s="10"/>
      <c r="N39" s="1" t="str">
        <f>equip!G31</f>
        <v>Cheval</v>
      </c>
      <c r="O39" s="14">
        <f>I48</f>
        <v>420</v>
      </c>
    </row>
    <row r="40" spans="1:15" ht="12.75">
      <c r="A40" s="4">
        <v>9</v>
      </c>
      <c r="B40" s="10"/>
      <c r="C40" s="10"/>
      <c r="D40" s="10"/>
      <c r="E40" s="10"/>
      <c r="F40" s="10"/>
      <c r="G40" s="10"/>
      <c r="H40" s="10"/>
      <c r="I40" s="10"/>
      <c r="J40" s="10"/>
      <c r="K40" s="10"/>
      <c r="L40" s="10"/>
      <c r="M40" s="10"/>
      <c r="N40" s="1" t="str">
        <f>equip!G32</f>
        <v>VIDE</v>
      </c>
      <c r="O40" s="14">
        <f>J48</f>
      </c>
    </row>
    <row r="41" spans="1:15" ht="12.75">
      <c r="A41" s="4">
        <v>10</v>
      </c>
      <c r="B41" s="10"/>
      <c r="C41" s="10"/>
      <c r="D41" s="10"/>
      <c r="E41" s="10"/>
      <c r="F41" s="10"/>
      <c r="G41" s="10"/>
      <c r="H41" s="10"/>
      <c r="I41" s="10"/>
      <c r="J41" s="10"/>
      <c r="K41" s="10"/>
      <c r="L41" s="10"/>
      <c r="M41" s="10"/>
      <c r="N41" s="1" t="str">
        <f>equip!G33</f>
        <v>VIDE</v>
      </c>
      <c r="O41" s="14">
        <f>K48</f>
      </c>
    </row>
    <row r="42" spans="1:15" ht="12.75">
      <c r="A42" s="4">
        <v>11</v>
      </c>
      <c r="B42" s="10"/>
      <c r="C42" s="10"/>
      <c r="D42" s="10"/>
      <c r="E42" s="10"/>
      <c r="F42" s="10"/>
      <c r="G42" s="10"/>
      <c r="H42" s="10"/>
      <c r="I42" s="10"/>
      <c r="J42" s="10"/>
      <c r="K42" s="10"/>
      <c r="L42" s="10"/>
      <c r="M42" s="10"/>
      <c r="N42" s="1" t="str">
        <f>equip!G34</f>
        <v>VIDE</v>
      </c>
      <c r="O42" s="14">
        <f>L48</f>
      </c>
    </row>
    <row r="43" spans="1:15" ht="12.75">
      <c r="A43" s="4">
        <v>12</v>
      </c>
      <c r="B43" s="10"/>
      <c r="C43" s="10"/>
      <c r="D43" s="10"/>
      <c r="E43" s="10"/>
      <c r="F43" s="10"/>
      <c r="G43" s="10"/>
      <c r="H43" s="10"/>
      <c r="I43" s="10"/>
      <c r="J43" s="10"/>
      <c r="K43" s="10"/>
      <c r="L43" s="10"/>
      <c r="M43" s="10"/>
      <c r="N43" s="1" t="str">
        <f>equip!G35</f>
        <v>VIDE</v>
      </c>
      <c r="O43" s="14">
        <f>M48</f>
      </c>
    </row>
    <row r="44" spans="1:13" ht="12.75">
      <c r="A44" s="4">
        <v>13</v>
      </c>
      <c r="B44" s="10"/>
      <c r="C44" s="10"/>
      <c r="D44" s="10"/>
      <c r="E44" s="10"/>
      <c r="F44" s="10"/>
      <c r="G44" s="10"/>
      <c r="H44" s="10"/>
      <c r="I44" s="10"/>
      <c r="J44" s="10"/>
      <c r="K44" s="10"/>
      <c r="L44" s="10"/>
      <c r="M44" s="10"/>
    </row>
    <row r="45" spans="1:13" ht="12.75">
      <c r="A45" s="4">
        <v>14</v>
      </c>
      <c r="B45" s="10"/>
      <c r="C45" s="10"/>
      <c r="D45" s="10"/>
      <c r="E45" s="10"/>
      <c r="F45" s="10"/>
      <c r="G45" s="10"/>
      <c r="H45" s="10"/>
      <c r="I45" s="10"/>
      <c r="J45" s="10"/>
      <c r="K45" s="10"/>
      <c r="L45" s="10"/>
      <c r="M45" s="10"/>
    </row>
    <row r="46" spans="1:13" ht="12.75">
      <c r="A46" s="4">
        <v>15</v>
      </c>
      <c r="B46" s="10"/>
      <c r="C46" s="10"/>
      <c r="D46" s="10"/>
      <c r="E46" s="10"/>
      <c r="F46" s="10"/>
      <c r="G46" s="10"/>
      <c r="H46" s="10"/>
      <c r="I46" s="10"/>
      <c r="J46" s="10"/>
      <c r="K46" s="10"/>
      <c r="L46" s="10"/>
      <c r="M46" s="10"/>
    </row>
    <row r="47" spans="1:13" ht="12.75">
      <c r="A47" s="4">
        <v>16</v>
      </c>
      <c r="B47" s="10"/>
      <c r="C47" s="10"/>
      <c r="D47" s="10"/>
      <c r="E47" s="10"/>
      <c r="F47" s="10"/>
      <c r="G47" s="10"/>
      <c r="H47" s="10"/>
      <c r="I47" s="10"/>
      <c r="J47" s="10"/>
      <c r="K47" s="10"/>
      <c r="L47" s="10"/>
      <c r="M47" s="10"/>
    </row>
    <row r="48" spans="1:13" ht="12.75">
      <c r="A48" s="4"/>
      <c r="B48" s="20">
        <f aca="true" t="shared" si="2" ref="B48:L48">IF(B30&lt;&gt;"VIDE",IF(ISBLANK(B32),"",AVERAGE(B32:B47)),"")</f>
        <v>360</v>
      </c>
      <c r="C48" s="20">
        <f t="shared" si="2"/>
        <v>407</v>
      </c>
      <c r="D48" s="20">
        <f t="shared" si="2"/>
        <v>409</v>
      </c>
      <c r="E48" s="20">
        <f t="shared" si="2"/>
        <v>416</v>
      </c>
      <c r="F48" s="20">
        <f t="shared" si="2"/>
        <v>418</v>
      </c>
      <c r="G48" s="20">
        <f t="shared" si="2"/>
        <v>443</v>
      </c>
      <c r="H48" s="20">
        <f t="shared" si="2"/>
        <v>320</v>
      </c>
      <c r="I48" s="20">
        <f t="shared" si="2"/>
        <v>420</v>
      </c>
      <c r="J48" s="20">
        <f t="shared" si="2"/>
      </c>
      <c r="K48" s="20">
        <f t="shared" si="2"/>
      </c>
      <c r="L48" s="20">
        <f t="shared" si="2"/>
      </c>
      <c r="M48" s="20">
        <f>IF(M30&lt;&gt;"VIDE",AVERAGE(M32:M47),"")</f>
      </c>
    </row>
    <row r="49" spans="2:13" ht="12.75">
      <c r="B49" s="18" t="str">
        <f aca="true" t="shared" si="3" ref="B49:M49">IF(COUNTA(B32:B47)=B31,"OK","Erreur")</f>
        <v>Erreur</v>
      </c>
      <c r="C49" s="18" t="str">
        <f t="shared" si="3"/>
        <v>Erreur</v>
      </c>
      <c r="D49" s="18" t="str">
        <f t="shared" si="3"/>
        <v>Erreur</v>
      </c>
      <c r="E49" s="18" t="str">
        <f t="shared" si="3"/>
        <v>Erreur</v>
      </c>
      <c r="F49" s="18" t="str">
        <f t="shared" si="3"/>
        <v>Erreur</v>
      </c>
      <c r="G49" s="18" t="str">
        <f t="shared" si="3"/>
        <v>Erreur</v>
      </c>
      <c r="H49" s="18" t="str">
        <f t="shared" si="3"/>
        <v>Erreur</v>
      </c>
      <c r="I49" s="18" t="str">
        <f t="shared" si="3"/>
        <v>Erreur</v>
      </c>
      <c r="J49" s="18" t="str">
        <f t="shared" si="3"/>
        <v>OK</v>
      </c>
      <c r="K49" s="18" t="str">
        <f t="shared" si="3"/>
        <v>OK</v>
      </c>
      <c r="L49" s="18" t="str">
        <f t="shared" si="3"/>
        <v>OK</v>
      </c>
      <c r="M49" s="18"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Normal="101" zoomScaleSheetLayoutView="100" workbookViewId="0" topLeftCell="A5">
      <selection activeCell="C8" sqref="C8"/>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49">
        <v>0.0026967592592592594</v>
      </c>
      <c r="C7" s="49">
        <v>0.0030208333333333333</v>
      </c>
      <c r="D7" s="49">
        <v>0.002777777777777778</v>
      </c>
      <c r="E7" s="49">
        <v>0.002731481481481482</v>
      </c>
      <c r="F7" s="49">
        <v>0.0025694444444444445</v>
      </c>
      <c r="G7" s="49">
        <v>0.0024768518518518516</v>
      </c>
      <c r="H7" s="49">
        <v>0.002824074074074074</v>
      </c>
      <c r="I7" s="49">
        <v>0.002905092592592593</v>
      </c>
      <c r="J7" s="49"/>
      <c r="K7" s="49"/>
      <c r="L7" s="49"/>
      <c r="M7" s="49"/>
      <c r="N7" s="1" t="str">
        <f>equip!B24</f>
        <v>Tigre</v>
      </c>
      <c r="O7" s="52">
        <f>B23</f>
        <v>0.0026967592592592594</v>
      </c>
    </row>
    <row r="8" spans="1:15" ht="12.75">
      <c r="A8" s="4">
        <v>2</v>
      </c>
      <c r="B8" s="49"/>
      <c r="C8" s="49"/>
      <c r="D8" s="49"/>
      <c r="E8" s="49"/>
      <c r="F8" s="49"/>
      <c r="G8" s="49"/>
      <c r="H8" s="49"/>
      <c r="I8" s="49"/>
      <c r="J8" s="49"/>
      <c r="K8" s="49"/>
      <c r="L8" s="49"/>
      <c r="M8" s="49"/>
      <c r="N8" s="1" t="str">
        <f>equip!B25</f>
        <v>Elephant</v>
      </c>
      <c r="O8" s="52">
        <f>C23</f>
        <v>0.0030208333333333333</v>
      </c>
    </row>
    <row r="9" spans="1:15" ht="12.75">
      <c r="A9" s="4">
        <v>3</v>
      </c>
      <c r="B9" s="49"/>
      <c r="C9" s="49"/>
      <c r="D9" s="49"/>
      <c r="E9" s="49"/>
      <c r="F9" s="49"/>
      <c r="G9" s="49"/>
      <c r="H9" s="49"/>
      <c r="I9" s="49"/>
      <c r="J9" s="49"/>
      <c r="K9" s="49"/>
      <c r="L9" s="49"/>
      <c r="M9" s="49"/>
      <c r="N9" s="1" t="str">
        <f>equip!B26</f>
        <v>Panda</v>
      </c>
      <c r="O9" s="52">
        <f>D23</f>
        <v>0.002777777777777778</v>
      </c>
    </row>
    <row r="10" spans="1:15" ht="12.75">
      <c r="A10" s="4">
        <v>4</v>
      </c>
      <c r="B10" s="49"/>
      <c r="C10" s="49"/>
      <c r="D10" s="49"/>
      <c r="E10" s="49"/>
      <c r="F10" s="49"/>
      <c r="G10" s="49"/>
      <c r="H10" s="49"/>
      <c r="I10" s="49"/>
      <c r="J10" s="49"/>
      <c r="K10" s="49"/>
      <c r="L10" s="49"/>
      <c r="M10" s="49"/>
      <c r="N10" s="1" t="str">
        <f>equip!B27</f>
        <v>Kangourou</v>
      </c>
      <c r="O10" s="52">
        <f>E23</f>
        <v>0.002731481481481482</v>
      </c>
    </row>
    <row r="11" spans="1:15" ht="12.75">
      <c r="A11" s="4">
        <v>5</v>
      </c>
      <c r="B11" s="49"/>
      <c r="C11" s="49"/>
      <c r="D11" s="49"/>
      <c r="E11" s="49"/>
      <c r="F11" s="49"/>
      <c r="G11" s="49"/>
      <c r="H11" s="49"/>
      <c r="I11" s="49"/>
      <c r="J11" s="49"/>
      <c r="K11" s="49"/>
      <c r="L11" s="49"/>
      <c r="M11" s="49"/>
      <c r="N11" s="1" t="str">
        <f>equip!B28</f>
        <v>Chimpanze</v>
      </c>
      <c r="O11" s="52">
        <f>F23</f>
        <v>0.0025694444444444445</v>
      </c>
    </row>
    <row r="12" spans="1:15" ht="12.75">
      <c r="A12" s="4">
        <v>6</v>
      </c>
      <c r="B12" s="49"/>
      <c r="C12" s="49"/>
      <c r="D12" s="49"/>
      <c r="E12" s="49"/>
      <c r="F12" s="49"/>
      <c r="G12" s="49"/>
      <c r="H12" s="49"/>
      <c r="I12" s="49"/>
      <c r="J12" s="49"/>
      <c r="K12" s="49"/>
      <c r="L12" s="49"/>
      <c r="M12" s="49"/>
      <c r="N12" s="1" t="str">
        <f>equip!B29</f>
        <v>Rhino</v>
      </c>
      <c r="O12" s="52">
        <f>G23</f>
        <v>0.0024768518518518516</v>
      </c>
    </row>
    <row r="13" spans="1:15" ht="12.75">
      <c r="A13" s="4">
        <v>7</v>
      </c>
      <c r="B13" s="49"/>
      <c r="C13" s="49"/>
      <c r="D13" s="49"/>
      <c r="E13" s="49"/>
      <c r="F13" s="49"/>
      <c r="G13" s="49"/>
      <c r="H13" s="49"/>
      <c r="I13" s="49"/>
      <c r="J13" s="49"/>
      <c r="K13" s="49"/>
      <c r="L13" s="49"/>
      <c r="M13" s="49"/>
      <c r="N13" s="1" t="str">
        <f>equip!B30</f>
        <v>Porc-Epic</v>
      </c>
      <c r="O13" s="52">
        <f>H23</f>
        <v>0.002824074074074074</v>
      </c>
    </row>
    <row r="14" spans="1:15" ht="12.75">
      <c r="A14" s="4">
        <v>8</v>
      </c>
      <c r="B14" s="49"/>
      <c r="C14" s="49"/>
      <c r="D14" s="49"/>
      <c r="E14" s="49"/>
      <c r="F14" s="49"/>
      <c r="G14" s="49"/>
      <c r="H14" s="49"/>
      <c r="I14" s="49"/>
      <c r="J14" s="49"/>
      <c r="K14" s="49"/>
      <c r="L14" s="49"/>
      <c r="M14" s="49"/>
      <c r="N14" s="1" t="str">
        <f>equip!B31</f>
        <v>Loup</v>
      </c>
      <c r="O14" s="52">
        <f>I23</f>
        <v>0.002905092592592593</v>
      </c>
    </row>
    <row r="15" spans="1:15" ht="12.75">
      <c r="A15" s="4">
        <v>9</v>
      </c>
      <c r="B15" s="49"/>
      <c r="C15" s="49"/>
      <c r="D15" s="49"/>
      <c r="E15" s="49"/>
      <c r="F15" s="49"/>
      <c r="G15" s="49"/>
      <c r="H15" s="49"/>
      <c r="I15" s="49"/>
      <c r="J15" s="49"/>
      <c r="K15" s="49"/>
      <c r="L15" s="49"/>
      <c r="M15" s="49"/>
      <c r="N15" s="1" t="str">
        <f>equip!B32</f>
        <v>VIDE</v>
      </c>
      <c r="O15" s="52">
        <f>J23</f>
      </c>
    </row>
    <row r="16" spans="1:15" ht="12.75">
      <c r="A16" s="4">
        <v>10</v>
      </c>
      <c r="B16" s="49"/>
      <c r="C16" s="49"/>
      <c r="D16" s="49"/>
      <c r="E16" s="49"/>
      <c r="F16" s="49"/>
      <c r="G16" s="49"/>
      <c r="H16" s="49"/>
      <c r="I16" s="49"/>
      <c r="J16" s="49"/>
      <c r="K16" s="49"/>
      <c r="L16" s="49"/>
      <c r="M16" s="49"/>
      <c r="N16" s="1" t="str">
        <f>equip!B33</f>
        <v>VIDE</v>
      </c>
      <c r="O16" s="52">
        <f>K23</f>
      </c>
    </row>
    <row r="17" spans="1:15" ht="12.75">
      <c r="A17" s="4">
        <v>11</v>
      </c>
      <c r="B17" s="49"/>
      <c r="C17" s="49"/>
      <c r="D17" s="49"/>
      <c r="E17" s="49"/>
      <c r="F17" s="49"/>
      <c r="G17" s="49"/>
      <c r="H17" s="49"/>
      <c r="I17" s="49"/>
      <c r="J17" s="49"/>
      <c r="K17" s="49"/>
      <c r="L17" s="49"/>
      <c r="M17" s="49"/>
      <c r="N17" s="1" t="str">
        <f>equip!B34</f>
        <v>VIDE</v>
      </c>
      <c r="O17" s="52">
        <f>L23</f>
      </c>
    </row>
    <row r="18" spans="1:15" ht="12.75">
      <c r="A18" s="4">
        <v>12</v>
      </c>
      <c r="B18" s="49"/>
      <c r="C18" s="49"/>
      <c r="D18" s="49"/>
      <c r="E18" s="49"/>
      <c r="F18" s="49"/>
      <c r="G18" s="49"/>
      <c r="H18" s="49"/>
      <c r="I18" s="49"/>
      <c r="J18" s="49"/>
      <c r="K18" s="49"/>
      <c r="L18" s="49"/>
      <c r="M18" s="49"/>
      <c r="N18" s="1" t="str">
        <f>equip!B35</f>
        <v>VIDE</v>
      </c>
      <c r="O18" s="52">
        <f>M23</f>
      </c>
    </row>
    <row r="19" spans="1:15" ht="12.75">
      <c r="A19" s="4">
        <v>13</v>
      </c>
      <c r="B19" s="49"/>
      <c r="C19" s="49"/>
      <c r="D19" s="49"/>
      <c r="E19" s="49"/>
      <c r="F19" s="49"/>
      <c r="G19" s="49"/>
      <c r="H19" s="49"/>
      <c r="I19" s="49"/>
      <c r="J19" s="49"/>
      <c r="K19" s="49"/>
      <c r="L19" s="49"/>
      <c r="M19" s="49"/>
      <c r="O19" s="47"/>
    </row>
    <row r="20" spans="1:15" ht="12.75">
      <c r="A20" s="4">
        <v>14</v>
      </c>
      <c r="B20" s="49"/>
      <c r="C20" s="49"/>
      <c r="D20" s="49"/>
      <c r="E20" s="49"/>
      <c r="F20" s="49"/>
      <c r="G20" s="49"/>
      <c r="H20" s="49"/>
      <c r="I20" s="49"/>
      <c r="J20" s="49"/>
      <c r="K20" s="49"/>
      <c r="L20" s="49"/>
      <c r="M20" s="49"/>
      <c r="O20" s="47"/>
    </row>
    <row r="21" spans="1:15" ht="12.75">
      <c r="A21" s="4">
        <v>15</v>
      </c>
      <c r="B21" s="49"/>
      <c r="C21" s="49"/>
      <c r="D21" s="50"/>
      <c r="E21" s="49"/>
      <c r="F21" s="49"/>
      <c r="G21" s="49"/>
      <c r="H21" s="49"/>
      <c r="I21" s="49"/>
      <c r="J21" s="49"/>
      <c r="K21" s="49"/>
      <c r="L21" s="49"/>
      <c r="M21" s="49"/>
      <c r="O21" s="47"/>
    </row>
    <row r="22" spans="1:15" ht="12.75">
      <c r="A22" s="4">
        <v>16</v>
      </c>
      <c r="B22" s="49"/>
      <c r="C22" s="49"/>
      <c r="D22" s="50"/>
      <c r="E22" s="49"/>
      <c r="F22" s="49"/>
      <c r="G22" s="49"/>
      <c r="H22" s="49"/>
      <c r="I22" s="49"/>
      <c r="J22" s="49"/>
      <c r="K22" s="49"/>
      <c r="L22" s="49"/>
      <c r="M22" s="49"/>
      <c r="O22" s="47"/>
    </row>
    <row r="23" spans="1:15" ht="12.75">
      <c r="A23" s="4"/>
      <c r="B23" s="51">
        <f>IF(B5&lt;&gt;"VIDE",IF(ISBLANK(B7),"",AVERAGE(B7:B22)),"")</f>
        <v>0.0026967592592592594</v>
      </c>
      <c r="C23" s="51">
        <f>IF(C5&lt;&gt;"VIDE",IF(ISBLANK(C7),"",AVERAGE(C7:C22)),"")</f>
        <v>0.0030208333333333333</v>
      </c>
      <c r="D23" s="51">
        <f>IF(D5&lt;&gt;"VIDE",IF(ISBLANK(D7),"",AVERAGE(D7:D20)),"")</f>
        <v>0.002777777777777778</v>
      </c>
      <c r="E23" s="51">
        <f aca="true" t="shared" si="0" ref="E23:L23">IF(E5&lt;&gt;"VIDE",IF(ISBLANK(E7),"",AVERAGE(E7:E22)),"")</f>
        <v>0.002731481481481482</v>
      </c>
      <c r="F23" s="51">
        <f t="shared" si="0"/>
        <v>0.0025694444444444445</v>
      </c>
      <c r="G23" s="51">
        <f t="shared" si="0"/>
        <v>0.0024768518518518516</v>
      </c>
      <c r="H23" s="51">
        <f t="shared" si="0"/>
        <v>0.002824074074074074</v>
      </c>
      <c r="I23" s="51">
        <f t="shared" si="0"/>
        <v>0.002905092592592593</v>
      </c>
      <c r="J23" s="51">
        <f t="shared" si="0"/>
      </c>
      <c r="K23" s="51">
        <f t="shared" si="0"/>
      </c>
      <c r="L23" s="51">
        <f t="shared" si="0"/>
      </c>
      <c r="M23" s="51">
        <f>IF(M5&lt;&gt;"VIDE",AVERAGE(M7:M22),"")</f>
      </c>
      <c r="O23" s="47"/>
    </row>
    <row r="24" spans="1:15" ht="12.75">
      <c r="A24" s="9"/>
      <c r="B24" s="18" t="str">
        <f aca="true" t="shared" si="1" ref="B24:M24">IF(COUNTA(B7:B22)=B6,"OK","Erreur")</f>
        <v>Erreur</v>
      </c>
      <c r="C24" s="18" t="str">
        <f>IF(COUNTA(C7:C22)=C6,"OK","Erreur")</f>
        <v>Erreur</v>
      </c>
      <c r="D24" s="18" t="str">
        <f>IF(COUNTA(D7:D20)=D6,"OK","Erreur")</f>
        <v>Erreur</v>
      </c>
      <c r="E24" s="18" t="str">
        <f t="shared" si="1"/>
        <v>Erreur</v>
      </c>
      <c r="F24" s="18" t="str">
        <f t="shared" si="1"/>
        <v>Erreur</v>
      </c>
      <c r="G24" s="18" t="str">
        <f t="shared" si="1"/>
        <v>Erreur</v>
      </c>
      <c r="H24" s="18" t="str">
        <f t="shared" si="1"/>
        <v>Erreur</v>
      </c>
      <c r="I24" s="18" t="str">
        <f t="shared" si="1"/>
        <v>Erreur</v>
      </c>
      <c r="J24" s="18" t="str">
        <f t="shared" si="1"/>
        <v>OK</v>
      </c>
      <c r="K24" s="18" t="str">
        <f t="shared" si="1"/>
        <v>OK</v>
      </c>
      <c r="L24" s="18" t="str">
        <f t="shared" si="1"/>
        <v>OK</v>
      </c>
      <c r="M24" s="18" t="str">
        <f t="shared" si="1"/>
        <v>OK</v>
      </c>
      <c r="O24" s="47"/>
    </row>
    <row r="25" spans="1:15" ht="12.75">
      <c r="A25" s="62" t="s">
        <v>17</v>
      </c>
      <c r="B25" s="62"/>
      <c r="C25" s="62"/>
      <c r="D25" s="62"/>
      <c r="E25" s="62"/>
      <c r="F25" s="62"/>
      <c r="G25" s="62"/>
      <c r="H25" s="62"/>
      <c r="I25" s="62"/>
      <c r="J25" s="62"/>
      <c r="K25" s="62"/>
      <c r="L25" s="62"/>
      <c r="M25" s="62"/>
      <c r="O25" s="47"/>
    </row>
    <row r="26" spans="1:15" ht="12.75">
      <c r="A26" s="4"/>
      <c r="B26" s="63" t="s">
        <v>10</v>
      </c>
      <c r="C26" s="63"/>
      <c r="D26" s="63"/>
      <c r="E26" s="63"/>
      <c r="F26" s="63"/>
      <c r="G26" s="63"/>
      <c r="H26" s="63"/>
      <c r="I26" s="63"/>
      <c r="J26" s="63"/>
      <c r="K26" s="63"/>
      <c r="L26" s="63"/>
      <c r="M26" s="63"/>
      <c r="O26" s="47"/>
    </row>
    <row r="27" spans="1:15" ht="12.75">
      <c r="A27" s="4"/>
      <c r="B27" s="4" t="s">
        <v>12</v>
      </c>
      <c r="C27" s="4" t="s">
        <v>12</v>
      </c>
      <c r="D27" s="4" t="s">
        <v>12</v>
      </c>
      <c r="E27" s="4" t="s">
        <v>12</v>
      </c>
      <c r="F27" s="4" t="s">
        <v>12</v>
      </c>
      <c r="G27" s="4" t="s">
        <v>12</v>
      </c>
      <c r="H27" s="4" t="s">
        <v>12</v>
      </c>
      <c r="I27" s="4" t="s">
        <v>12</v>
      </c>
      <c r="J27" s="4" t="s">
        <v>12</v>
      </c>
      <c r="K27" s="4" t="s">
        <v>12</v>
      </c>
      <c r="L27" s="4" t="s">
        <v>12</v>
      </c>
      <c r="M27" s="4" t="s">
        <v>12</v>
      </c>
      <c r="O27" s="47"/>
    </row>
    <row r="28" spans="1:15" ht="12.75">
      <c r="A28" s="4"/>
      <c r="B28" s="4">
        <v>1</v>
      </c>
      <c r="C28" s="4">
        <v>2</v>
      </c>
      <c r="D28" s="4">
        <v>3</v>
      </c>
      <c r="E28" s="4">
        <v>4</v>
      </c>
      <c r="F28" s="4">
        <v>5</v>
      </c>
      <c r="G28" s="4">
        <v>6</v>
      </c>
      <c r="H28" s="4">
        <v>7</v>
      </c>
      <c r="I28" s="4">
        <v>8</v>
      </c>
      <c r="J28" s="4">
        <v>9</v>
      </c>
      <c r="K28" s="4">
        <v>10</v>
      </c>
      <c r="L28" s="4">
        <v>11</v>
      </c>
      <c r="M28" s="4">
        <v>12</v>
      </c>
      <c r="O28" s="47"/>
    </row>
    <row r="29" spans="1:15" ht="12.75">
      <c r="A29" s="4"/>
      <c r="B29" s="4" t="s">
        <v>14</v>
      </c>
      <c r="C29" s="4" t="s">
        <v>14</v>
      </c>
      <c r="D29" s="4" t="s">
        <v>14</v>
      </c>
      <c r="E29" s="4" t="s">
        <v>14</v>
      </c>
      <c r="F29" s="4" t="s">
        <v>14</v>
      </c>
      <c r="G29" s="4" t="s">
        <v>14</v>
      </c>
      <c r="H29" s="4" t="s">
        <v>14</v>
      </c>
      <c r="I29" s="4" t="s">
        <v>14</v>
      </c>
      <c r="J29" s="4" t="s">
        <v>14</v>
      </c>
      <c r="K29" s="4" t="s">
        <v>14</v>
      </c>
      <c r="L29" s="4" t="s">
        <v>14</v>
      </c>
      <c r="M29" s="4" t="s">
        <v>14</v>
      </c>
      <c r="O29" s="47"/>
    </row>
    <row r="30" spans="1:15"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c r="O30" s="47"/>
    </row>
    <row r="31" spans="1:15"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c r="O31" s="47"/>
    </row>
    <row r="32" spans="1:15" ht="12.75">
      <c r="A32" s="4">
        <v>1</v>
      </c>
      <c r="B32" s="49">
        <v>0.0023958333333333336</v>
      </c>
      <c r="C32" s="49">
        <v>0.0025</v>
      </c>
      <c r="D32" s="49">
        <v>0.0023263888888888887</v>
      </c>
      <c r="E32" s="49">
        <v>0.0024421296296296296</v>
      </c>
      <c r="F32" s="49">
        <v>0.002384259259259259</v>
      </c>
      <c r="G32" s="49">
        <v>0.0025925925925925925</v>
      </c>
      <c r="H32" s="49">
        <v>0.0020601851851851853</v>
      </c>
      <c r="I32" s="49">
        <v>0.002384259259259259</v>
      </c>
      <c r="J32" s="49"/>
      <c r="K32" s="49"/>
      <c r="L32" s="49"/>
      <c r="M32" s="49"/>
      <c r="N32" s="1" t="str">
        <f>equip!G24</f>
        <v>Lion</v>
      </c>
      <c r="O32" s="52">
        <f>B48</f>
        <v>0.0023958333333333336</v>
      </c>
    </row>
    <row r="33" spans="1:15" ht="12.75">
      <c r="A33" s="4">
        <v>2</v>
      </c>
      <c r="B33" s="49"/>
      <c r="C33" s="49"/>
      <c r="D33" s="49"/>
      <c r="E33" s="49"/>
      <c r="F33" s="49"/>
      <c r="G33" s="49"/>
      <c r="H33" s="49"/>
      <c r="I33" s="49"/>
      <c r="J33" s="49"/>
      <c r="K33" s="49"/>
      <c r="L33" s="49"/>
      <c r="M33" s="49"/>
      <c r="N33" s="1" t="str">
        <f>equip!G25</f>
        <v>Grizzli</v>
      </c>
      <c r="O33" s="52">
        <f>C48</f>
        <v>0.0025</v>
      </c>
    </row>
    <row r="34" spans="1:15" ht="12.75">
      <c r="A34" s="4">
        <v>3</v>
      </c>
      <c r="B34" s="49"/>
      <c r="C34" s="49"/>
      <c r="D34" s="49"/>
      <c r="E34" s="49"/>
      <c r="F34" s="49"/>
      <c r="G34" s="49"/>
      <c r="H34" s="49"/>
      <c r="I34" s="49"/>
      <c r="J34" s="49"/>
      <c r="K34" s="49"/>
      <c r="L34" s="49"/>
      <c r="M34" s="49"/>
      <c r="N34" s="1" t="str">
        <f>equip!G26</f>
        <v>Vautour</v>
      </c>
      <c r="O34" s="52">
        <f>D48</f>
        <v>0.0023263888888888887</v>
      </c>
    </row>
    <row r="35" spans="1:15" ht="12.75">
      <c r="A35" s="4">
        <v>4</v>
      </c>
      <c r="B35" s="49"/>
      <c r="C35" s="49"/>
      <c r="D35" s="49"/>
      <c r="E35" s="49"/>
      <c r="F35" s="49"/>
      <c r="G35" s="49"/>
      <c r="H35" s="49"/>
      <c r="I35" s="49"/>
      <c r="J35" s="49"/>
      <c r="K35" s="49"/>
      <c r="L35" s="49"/>
      <c r="M35" s="49"/>
      <c r="N35" s="1" t="str">
        <f>equip!G27</f>
        <v>Croco</v>
      </c>
      <c r="O35" s="52">
        <f>E48</f>
        <v>0.0024421296296296296</v>
      </c>
    </row>
    <row r="36" spans="1:15" ht="12.75">
      <c r="A36" s="4">
        <v>5</v>
      </c>
      <c r="B36" s="49"/>
      <c r="C36" s="49"/>
      <c r="D36" s="49"/>
      <c r="E36" s="49"/>
      <c r="F36" s="49"/>
      <c r="G36" s="49"/>
      <c r="H36" s="49"/>
      <c r="I36" s="49"/>
      <c r="J36" s="49"/>
      <c r="K36" s="49"/>
      <c r="L36" s="49"/>
      <c r="M36" s="49"/>
      <c r="N36" s="1" t="str">
        <f>equip!G28</f>
        <v>Pelican</v>
      </c>
      <c r="O36" s="52">
        <f>F48</f>
        <v>0.002384259259259259</v>
      </c>
    </row>
    <row r="37" spans="1:15" ht="12.75">
      <c r="A37" s="4">
        <v>6</v>
      </c>
      <c r="B37" s="49"/>
      <c r="C37" s="49"/>
      <c r="D37" s="49"/>
      <c r="E37" s="49"/>
      <c r="F37" s="49"/>
      <c r="G37" s="49"/>
      <c r="H37" s="49"/>
      <c r="I37" s="49"/>
      <c r="J37" s="49"/>
      <c r="K37" s="49"/>
      <c r="L37" s="49"/>
      <c r="M37" s="49"/>
      <c r="N37" s="1" t="str">
        <f>equip!G29</f>
        <v>Bizon</v>
      </c>
      <c r="O37" s="52">
        <f>G48</f>
        <v>0.0025925925925925925</v>
      </c>
    </row>
    <row r="38" spans="1:15" ht="12.75">
      <c r="A38" s="4">
        <v>7</v>
      </c>
      <c r="B38" s="49"/>
      <c r="C38" s="49"/>
      <c r="D38" s="49"/>
      <c r="E38" s="49"/>
      <c r="F38" s="49"/>
      <c r="G38" s="49"/>
      <c r="H38" s="49"/>
      <c r="I38" s="49"/>
      <c r="J38" s="49"/>
      <c r="K38" s="49"/>
      <c r="L38" s="49"/>
      <c r="M38" s="49"/>
      <c r="N38" s="1" t="str">
        <f>equip!G30</f>
        <v>Zebre</v>
      </c>
      <c r="O38" s="52">
        <f>H48</f>
        <v>0.0020601851851851853</v>
      </c>
    </row>
    <row r="39" spans="1:15" ht="12.75">
      <c r="A39" s="4">
        <v>8</v>
      </c>
      <c r="B39" s="49"/>
      <c r="C39" s="49"/>
      <c r="D39" s="49"/>
      <c r="E39" s="49"/>
      <c r="F39" s="49"/>
      <c r="G39" s="49"/>
      <c r="H39" s="49"/>
      <c r="I39" s="49"/>
      <c r="J39" s="49"/>
      <c r="K39" s="49"/>
      <c r="L39" s="49"/>
      <c r="M39" s="49"/>
      <c r="N39" s="1" t="str">
        <f>equip!G31</f>
        <v>Cheval</v>
      </c>
      <c r="O39" s="52">
        <f>I48</f>
        <v>0.002384259259259259</v>
      </c>
    </row>
    <row r="40" spans="1:15" ht="12.75">
      <c r="A40" s="4">
        <v>9</v>
      </c>
      <c r="B40" s="49"/>
      <c r="C40" s="49"/>
      <c r="D40" s="49"/>
      <c r="E40" s="49"/>
      <c r="F40" s="49"/>
      <c r="G40" s="49"/>
      <c r="H40" s="49"/>
      <c r="I40" s="49"/>
      <c r="J40" s="49"/>
      <c r="K40" s="49"/>
      <c r="L40" s="49"/>
      <c r="M40" s="49"/>
      <c r="N40" s="1" t="str">
        <f>equip!G32</f>
        <v>VIDE</v>
      </c>
      <c r="O40" s="52">
        <f>J48</f>
      </c>
    </row>
    <row r="41" spans="1:15" ht="12.75">
      <c r="A41" s="4">
        <v>10</v>
      </c>
      <c r="B41" s="49"/>
      <c r="C41" s="49"/>
      <c r="D41" s="49"/>
      <c r="E41" s="49"/>
      <c r="F41" s="49"/>
      <c r="G41" s="49"/>
      <c r="H41" s="49"/>
      <c r="I41" s="49"/>
      <c r="J41" s="49"/>
      <c r="K41" s="49"/>
      <c r="L41" s="49"/>
      <c r="M41" s="49"/>
      <c r="N41" s="1" t="str">
        <f>equip!G33</f>
        <v>VIDE</v>
      </c>
      <c r="O41" s="52">
        <f>K48</f>
      </c>
    </row>
    <row r="42" spans="1:15" ht="12.75">
      <c r="A42" s="4">
        <v>11</v>
      </c>
      <c r="B42" s="49"/>
      <c r="C42" s="49"/>
      <c r="D42" s="49"/>
      <c r="E42" s="49"/>
      <c r="F42" s="49"/>
      <c r="G42" s="49"/>
      <c r="H42" s="49"/>
      <c r="I42" s="49"/>
      <c r="J42" s="49"/>
      <c r="K42" s="49"/>
      <c r="L42" s="49"/>
      <c r="M42" s="49"/>
      <c r="N42" s="1" t="str">
        <f>equip!G34</f>
        <v>VIDE</v>
      </c>
      <c r="O42" s="52">
        <f>L48</f>
      </c>
    </row>
    <row r="43" spans="1:15" ht="12.75">
      <c r="A43" s="4">
        <v>12</v>
      </c>
      <c r="B43" s="49"/>
      <c r="C43" s="49"/>
      <c r="D43" s="49"/>
      <c r="E43" s="49"/>
      <c r="F43" s="49"/>
      <c r="G43" s="49"/>
      <c r="H43" s="49"/>
      <c r="I43" s="49"/>
      <c r="J43" s="49"/>
      <c r="K43" s="49"/>
      <c r="L43" s="49"/>
      <c r="M43" s="49"/>
      <c r="N43" s="1" t="str">
        <f>equip!G35</f>
        <v>VIDE</v>
      </c>
      <c r="O43" s="52">
        <f>M48</f>
      </c>
    </row>
    <row r="44" spans="1:15" ht="12.75">
      <c r="A44" s="4">
        <v>13</v>
      </c>
      <c r="B44" s="49"/>
      <c r="C44" s="49"/>
      <c r="D44" s="49"/>
      <c r="E44" s="49"/>
      <c r="F44" s="49"/>
      <c r="G44" s="49"/>
      <c r="H44" s="49"/>
      <c r="I44" s="49"/>
      <c r="J44" s="49"/>
      <c r="K44" s="49"/>
      <c r="L44" s="49"/>
      <c r="M44" s="49"/>
      <c r="O44" s="43"/>
    </row>
    <row r="45" spans="1:13" ht="12.75">
      <c r="A45" s="4">
        <v>14</v>
      </c>
      <c r="B45" s="49"/>
      <c r="C45" s="49"/>
      <c r="D45" s="49"/>
      <c r="E45" s="49"/>
      <c r="F45" s="49"/>
      <c r="G45" s="49"/>
      <c r="H45" s="49"/>
      <c r="I45" s="49"/>
      <c r="J45" s="49"/>
      <c r="K45" s="49"/>
      <c r="L45" s="49"/>
      <c r="M45" s="49"/>
    </row>
    <row r="46" spans="1:13" ht="12.75">
      <c r="A46" s="4">
        <v>15</v>
      </c>
      <c r="B46" s="49"/>
      <c r="C46" s="49"/>
      <c r="D46" s="49"/>
      <c r="E46" s="49"/>
      <c r="F46" s="49"/>
      <c r="G46" s="49"/>
      <c r="H46" s="49"/>
      <c r="I46" s="49"/>
      <c r="J46" s="49"/>
      <c r="K46" s="49"/>
      <c r="L46" s="49"/>
      <c r="M46" s="49"/>
    </row>
    <row r="47" spans="1:13" ht="12.75">
      <c r="A47" s="4">
        <v>16</v>
      </c>
      <c r="B47" s="49"/>
      <c r="C47" s="49"/>
      <c r="D47" s="49"/>
      <c r="E47" s="49"/>
      <c r="F47" s="49"/>
      <c r="G47" s="49"/>
      <c r="H47" s="49"/>
      <c r="I47" s="49"/>
      <c r="J47" s="49"/>
      <c r="K47" s="49"/>
      <c r="L47" s="49"/>
      <c r="M47" s="49"/>
    </row>
    <row r="48" spans="1:13" ht="12.75">
      <c r="A48" s="4"/>
      <c r="B48" s="51">
        <f aca="true" t="shared" si="2" ref="B48:L48">IF(B30&lt;&gt;"VIDE",IF(ISBLANK(B32),"",AVERAGE(B32:B47)),"")</f>
        <v>0.0023958333333333336</v>
      </c>
      <c r="C48" s="51">
        <f t="shared" si="2"/>
        <v>0.0025</v>
      </c>
      <c r="D48" s="51">
        <f t="shared" si="2"/>
        <v>0.0023263888888888887</v>
      </c>
      <c r="E48" s="51">
        <f t="shared" si="2"/>
        <v>0.0024421296296296296</v>
      </c>
      <c r="F48" s="51">
        <f t="shared" si="2"/>
        <v>0.002384259259259259</v>
      </c>
      <c r="G48" s="51">
        <f t="shared" si="2"/>
        <v>0.0025925925925925925</v>
      </c>
      <c r="H48" s="51">
        <f t="shared" si="2"/>
        <v>0.0020601851851851853</v>
      </c>
      <c r="I48" s="51">
        <f t="shared" si="2"/>
        <v>0.002384259259259259</v>
      </c>
      <c r="J48" s="51">
        <f t="shared" si="2"/>
      </c>
      <c r="K48" s="51">
        <f t="shared" si="2"/>
      </c>
      <c r="L48" s="51">
        <f t="shared" si="2"/>
      </c>
      <c r="M48" s="51">
        <f>IF(M30&lt;&gt;"VIDE",AVERAGE(M32:M47),"")</f>
      </c>
    </row>
    <row r="49" spans="2:13" ht="12.75">
      <c r="B49" s="18" t="str">
        <f aca="true" t="shared" si="3" ref="B49:M49">IF(COUNTA(B32:B47)=B31,"OK","Erreur")</f>
        <v>Erreur</v>
      </c>
      <c r="C49" s="18" t="str">
        <f t="shared" si="3"/>
        <v>Erreur</v>
      </c>
      <c r="D49" s="18" t="str">
        <f t="shared" si="3"/>
        <v>Erreur</v>
      </c>
      <c r="E49" s="18" t="str">
        <f t="shared" si="3"/>
        <v>Erreur</v>
      </c>
      <c r="F49" s="18" t="str">
        <f t="shared" si="3"/>
        <v>Erreur</v>
      </c>
      <c r="G49" s="18" t="str">
        <f t="shared" si="3"/>
        <v>Erreur</v>
      </c>
      <c r="H49" s="18" t="str">
        <f t="shared" si="3"/>
        <v>Erreur</v>
      </c>
      <c r="I49" s="18" t="str">
        <f t="shared" si="3"/>
        <v>Erreur</v>
      </c>
      <c r="J49" s="18" t="str">
        <f t="shared" si="3"/>
        <v>OK</v>
      </c>
      <c r="K49" s="18" t="str">
        <f t="shared" si="3"/>
        <v>OK</v>
      </c>
      <c r="L49" s="18" t="str">
        <f t="shared" si="3"/>
        <v>OK</v>
      </c>
      <c r="M49" s="18"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85" zoomScaleNormal="101" zoomScaleSheetLayoutView="85" zoomScalePageLayoutView="85" workbookViewId="0" topLeftCell="A5">
      <selection activeCell="D45" sqref="D45"/>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v>1</v>
      </c>
      <c r="C7" s="10">
        <v>2</v>
      </c>
      <c r="D7" s="10">
        <v>2</v>
      </c>
      <c r="E7" s="10">
        <v>2</v>
      </c>
      <c r="F7" s="10">
        <v>3</v>
      </c>
      <c r="G7" s="10">
        <v>2</v>
      </c>
      <c r="H7" s="10">
        <v>2</v>
      </c>
      <c r="I7" s="10">
        <v>2</v>
      </c>
      <c r="J7" s="10"/>
      <c r="K7" s="10"/>
      <c r="L7" s="10"/>
      <c r="M7" s="10"/>
      <c r="N7" s="1" t="str">
        <f>equip!B24</f>
        <v>Tigre</v>
      </c>
      <c r="O7" s="14">
        <f>B23</f>
        <v>2.125</v>
      </c>
    </row>
    <row r="8" spans="1:15" ht="12.75">
      <c r="A8" s="4">
        <v>2</v>
      </c>
      <c r="B8" s="10">
        <v>2</v>
      </c>
      <c r="C8" s="10">
        <v>2</v>
      </c>
      <c r="D8" s="10">
        <v>2</v>
      </c>
      <c r="E8" s="10">
        <v>2</v>
      </c>
      <c r="F8" s="10">
        <v>3</v>
      </c>
      <c r="G8" s="10">
        <v>2</v>
      </c>
      <c r="H8" s="10">
        <v>3</v>
      </c>
      <c r="I8" s="10">
        <v>3</v>
      </c>
      <c r="J8" s="10"/>
      <c r="K8" s="10"/>
      <c r="L8" s="10"/>
      <c r="M8" s="10"/>
      <c r="N8" s="1" t="str">
        <f>equip!B25</f>
        <v>Elephant</v>
      </c>
      <c r="O8" s="14">
        <f>C23</f>
        <v>2.0625</v>
      </c>
    </row>
    <row r="9" spans="1:15" ht="12.75">
      <c r="A9" s="4">
        <v>3</v>
      </c>
      <c r="B9" s="10">
        <v>1</v>
      </c>
      <c r="C9" s="10">
        <v>2</v>
      </c>
      <c r="D9" s="10">
        <v>2</v>
      </c>
      <c r="E9" s="10">
        <v>3</v>
      </c>
      <c r="F9" s="10">
        <v>3</v>
      </c>
      <c r="G9" s="10">
        <v>2</v>
      </c>
      <c r="H9" s="10">
        <v>3</v>
      </c>
      <c r="I9" s="10">
        <v>2</v>
      </c>
      <c r="J9" s="10"/>
      <c r="K9" s="10"/>
      <c r="L9" s="10"/>
      <c r="M9" s="10"/>
      <c r="N9" s="1" t="str">
        <f>equip!B26</f>
        <v>Panda</v>
      </c>
      <c r="O9" s="14">
        <f>D23</f>
        <v>1.75</v>
      </c>
    </row>
    <row r="10" spans="1:15" ht="12.75">
      <c r="A10" s="4">
        <v>4</v>
      </c>
      <c r="B10" s="10">
        <v>2</v>
      </c>
      <c r="C10" s="10">
        <v>1</v>
      </c>
      <c r="D10" s="10">
        <v>3</v>
      </c>
      <c r="E10" s="10">
        <v>2</v>
      </c>
      <c r="F10" s="10">
        <v>3</v>
      </c>
      <c r="G10" s="10">
        <v>2</v>
      </c>
      <c r="H10" s="10">
        <v>3</v>
      </c>
      <c r="I10" s="10">
        <v>1</v>
      </c>
      <c r="J10" s="10"/>
      <c r="K10" s="10"/>
      <c r="L10" s="10"/>
      <c r="M10" s="10"/>
      <c r="N10" s="1" t="str">
        <f>equip!B27</f>
        <v>Kangourou</v>
      </c>
      <c r="O10" s="14">
        <f>E23</f>
        <v>2.375</v>
      </c>
    </row>
    <row r="11" spans="1:15" ht="12.75">
      <c r="A11" s="4">
        <v>5</v>
      </c>
      <c r="B11" s="10">
        <v>2</v>
      </c>
      <c r="C11" s="10">
        <v>2</v>
      </c>
      <c r="D11" s="10">
        <v>2</v>
      </c>
      <c r="E11" s="10">
        <v>2</v>
      </c>
      <c r="F11" s="10">
        <v>3</v>
      </c>
      <c r="G11" s="10">
        <v>2</v>
      </c>
      <c r="H11" s="10">
        <v>2</v>
      </c>
      <c r="I11" s="10">
        <v>3</v>
      </c>
      <c r="J11" s="10"/>
      <c r="K11" s="10"/>
      <c r="L11" s="10"/>
      <c r="M11" s="10"/>
      <c r="N11" s="1" t="str">
        <f>equip!B28</f>
        <v>Chimpanze</v>
      </c>
      <c r="O11" s="14">
        <f>F23</f>
        <v>2.75</v>
      </c>
    </row>
    <row r="12" spans="1:15" ht="12.75">
      <c r="A12" s="4">
        <v>6</v>
      </c>
      <c r="B12" s="10">
        <v>2</v>
      </c>
      <c r="C12" s="10">
        <v>2</v>
      </c>
      <c r="D12" s="10">
        <v>1</v>
      </c>
      <c r="E12" s="10">
        <v>3</v>
      </c>
      <c r="F12" s="10">
        <v>3</v>
      </c>
      <c r="G12" s="10">
        <v>2</v>
      </c>
      <c r="H12" s="10">
        <v>3</v>
      </c>
      <c r="I12" s="10">
        <v>3</v>
      </c>
      <c r="J12" s="10"/>
      <c r="K12" s="10"/>
      <c r="L12" s="10"/>
      <c r="M12" s="10"/>
      <c r="N12" s="1" t="str">
        <f>equip!B29</f>
        <v>Rhino</v>
      </c>
      <c r="O12" s="14">
        <f>G23</f>
        <v>2</v>
      </c>
    </row>
    <row r="13" spans="1:15" ht="12.75">
      <c r="A13" s="4">
        <v>7</v>
      </c>
      <c r="B13" s="10">
        <v>2</v>
      </c>
      <c r="C13" s="10">
        <v>3</v>
      </c>
      <c r="D13" s="10">
        <v>1</v>
      </c>
      <c r="E13" s="10">
        <v>3</v>
      </c>
      <c r="F13" s="10">
        <v>2</v>
      </c>
      <c r="G13" s="10">
        <v>2</v>
      </c>
      <c r="H13" s="10">
        <v>1</v>
      </c>
      <c r="I13" s="10">
        <v>3</v>
      </c>
      <c r="J13" s="10"/>
      <c r="K13" s="10"/>
      <c r="L13" s="10"/>
      <c r="M13" s="10"/>
      <c r="N13" s="1" t="str">
        <f>equip!B30</f>
        <v>Porc-Epic</v>
      </c>
      <c r="O13" s="14">
        <f>H23</f>
        <v>2.5625</v>
      </c>
    </row>
    <row r="14" spans="1:15" ht="12.75">
      <c r="A14" s="4">
        <v>8</v>
      </c>
      <c r="B14" s="10">
        <v>1</v>
      </c>
      <c r="C14" s="10">
        <v>3</v>
      </c>
      <c r="D14" s="10">
        <v>1</v>
      </c>
      <c r="E14" s="10">
        <v>2</v>
      </c>
      <c r="F14" s="54">
        <v>2</v>
      </c>
      <c r="G14" s="10">
        <v>2</v>
      </c>
      <c r="H14" s="10">
        <v>3</v>
      </c>
      <c r="I14" s="10">
        <v>3</v>
      </c>
      <c r="J14" s="10"/>
      <c r="K14" s="10"/>
      <c r="L14" s="10"/>
      <c r="M14" s="10"/>
      <c r="N14" s="1" t="str">
        <f>equip!B31</f>
        <v>Loup</v>
      </c>
      <c r="O14" s="14">
        <f>I23</f>
        <v>2.5625</v>
      </c>
    </row>
    <row r="15" spans="1:15" ht="12.75">
      <c r="A15" s="4">
        <v>9</v>
      </c>
      <c r="B15" s="10">
        <v>3</v>
      </c>
      <c r="C15" s="10">
        <v>2</v>
      </c>
      <c r="D15" s="10">
        <v>3</v>
      </c>
      <c r="E15" s="10">
        <v>2</v>
      </c>
      <c r="F15" s="10">
        <v>3</v>
      </c>
      <c r="G15" s="10">
        <v>2</v>
      </c>
      <c r="H15" s="10">
        <v>3</v>
      </c>
      <c r="I15" s="10">
        <v>3</v>
      </c>
      <c r="J15" s="10"/>
      <c r="K15" s="10"/>
      <c r="L15" s="10"/>
      <c r="M15" s="10"/>
      <c r="N15" s="1" t="str">
        <f>equip!B32</f>
        <v>VIDE</v>
      </c>
      <c r="O15" s="14">
        <f>J23</f>
      </c>
    </row>
    <row r="16" spans="1:15" ht="12.75">
      <c r="A16" s="4">
        <v>10</v>
      </c>
      <c r="B16" s="10">
        <v>2</v>
      </c>
      <c r="C16" s="10">
        <v>2</v>
      </c>
      <c r="D16" s="10">
        <v>2</v>
      </c>
      <c r="E16" s="10">
        <v>3</v>
      </c>
      <c r="F16" s="10">
        <v>3</v>
      </c>
      <c r="G16" s="10">
        <v>2</v>
      </c>
      <c r="H16" s="10">
        <v>3</v>
      </c>
      <c r="I16" s="10">
        <v>3</v>
      </c>
      <c r="J16" s="10"/>
      <c r="K16" s="10"/>
      <c r="L16" s="10"/>
      <c r="M16" s="10"/>
      <c r="N16" s="1" t="str">
        <f>equip!B33</f>
        <v>VIDE</v>
      </c>
      <c r="O16" s="14">
        <f>K23</f>
      </c>
    </row>
    <row r="17" spans="1:15" ht="12.75">
      <c r="A17" s="4">
        <v>11</v>
      </c>
      <c r="B17" s="10">
        <v>3</v>
      </c>
      <c r="C17" s="10">
        <v>2</v>
      </c>
      <c r="D17" s="10">
        <v>1</v>
      </c>
      <c r="E17" s="10">
        <v>3</v>
      </c>
      <c r="F17" s="10">
        <v>2</v>
      </c>
      <c r="G17" s="54">
        <v>2</v>
      </c>
      <c r="H17" s="10">
        <v>0</v>
      </c>
      <c r="I17" s="10">
        <v>3</v>
      </c>
      <c r="J17" s="10"/>
      <c r="K17" s="10"/>
      <c r="L17" s="10"/>
      <c r="M17" s="10"/>
      <c r="N17" s="1" t="str">
        <f>equip!B34</f>
        <v>VIDE</v>
      </c>
      <c r="O17" s="14">
        <f>L23</f>
      </c>
    </row>
    <row r="18" spans="1:15" ht="12.75">
      <c r="A18" s="4">
        <v>12</v>
      </c>
      <c r="B18" s="10">
        <v>3</v>
      </c>
      <c r="C18" s="10">
        <v>2</v>
      </c>
      <c r="D18" s="10">
        <v>2</v>
      </c>
      <c r="E18" s="10">
        <v>3</v>
      </c>
      <c r="F18" s="10">
        <v>3</v>
      </c>
      <c r="G18" s="10">
        <v>2</v>
      </c>
      <c r="H18" s="10">
        <v>3</v>
      </c>
      <c r="I18" s="10">
        <v>2</v>
      </c>
      <c r="J18" s="10"/>
      <c r="K18" s="10"/>
      <c r="L18" s="10"/>
      <c r="M18" s="10"/>
      <c r="N18" s="1" t="str">
        <f>equip!B35</f>
        <v>VIDE</v>
      </c>
      <c r="O18" s="14">
        <f>M23</f>
      </c>
    </row>
    <row r="19" spans="1:13" ht="12.75">
      <c r="A19" s="4">
        <v>13</v>
      </c>
      <c r="B19" s="10">
        <v>3</v>
      </c>
      <c r="C19" s="54">
        <v>2</v>
      </c>
      <c r="D19" s="10">
        <v>2</v>
      </c>
      <c r="E19" s="10">
        <v>2</v>
      </c>
      <c r="F19" s="10">
        <v>3</v>
      </c>
      <c r="G19" s="10">
        <v>2</v>
      </c>
      <c r="H19" s="10">
        <v>3</v>
      </c>
      <c r="I19" s="10">
        <v>2</v>
      </c>
      <c r="J19" s="10"/>
      <c r="K19" s="10"/>
      <c r="L19" s="10"/>
      <c r="M19" s="10"/>
    </row>
    <row r="20" spans="1:13" ht="12.75">
      <c r="A20" s="4">
        <v>14</v>
      </c>
      <c r="B20" s="10">
        <v>2</v>
      </c>
      <c r="C20" s="10">
        <v>2</v>
      </c>
      <c r="D20" s="10">
        <v>2</v>
      </c>
      <c r="E20" s="10">
        <v>2</v>
      </c>
      <c r="F20" s="10">
        <v>2</v>
      </c>
      <c r="G20" s="10">
        <v>2</v>
      </c>
      <c r="H20" s="10">
        <v>3</v>
      </c>
      <c r="I20" s="10">
        <v>2</v>
      </c>
      <c r="J20" s="10"/>
      <c r="K20" s="10"/>
      <c r="L20" s="10"/>
      <c r="M20" s="10"/>
    </row>
    <row r="21" spans="1:13" ht="12.75">
      <c r="A21" s="4">
        <v>15</v>
      </c>
      <c r="B21" s="10">
        <v>3</v>
      </c>
      <c r="C21" s="10">
        <v>2</v>
      </c>
      <c r="D21" s="10">
        <v>1</v>
      </c>
      <c r="E21" s="10">
        <v>2</v>
      </c>
      <c r="F21" s="10">
        <v>3</v>
      </c>
      <c r="G21" s="10">
        <v>2</v>
      </c>
      <c r="H21" s="10">
        <v>3</v>
      </c>
      <c r="I21" s="10">
        <v>3</v>
      </c>
      <c r="J21" s="10"/>
      <c r="K21" s="10"/>
      <c r="L21" s="10"/>
      <c r="M21" s="10"/>
    </row>
    <row r="22" spans="1:13" ht="12.75">
      <c r="A22" s="4">
        <v>16</v>
      </c>
      <c r="B22" s="10">
        <v>2</v>
      </c>
      <c r="C22" s="10">
        <v>2</v>
      </c>
      <c r="D22" s="10">
        <v>1</v>
      </c>
      <c r="E22" s="10">
        <v>2</v>
      </c>
      <c r="F22" s="10">
        <v>3</v>
      </c>
      <c r="G22" s="10"/>
      <c r="H22" s="10">
        <v>3</v>
      </c>
      <c r="I22" s="10">
        <v>3</v>
      </c>
      <c r="J22" s="10"/>
      <c r="K22" s="10"/>
      <c r="L22" s="10"/>
      <c r="M22" s="10"/>
    </row>
    <row r="23" spans="1:13" ht="12.75">
      <c r="A23" s="4"/>
      <c r="B23" s="16">
        <f aca="true" t="shared" si="0" ref="B23:I23">IF(B5&lt;&gt;"VIDE",IF(ISBLANK(B7),"",AVERAGE(B7:B22)),"")</f>
        <v>2.125</v>
      </c>
      <c r="C23" s="16">
        <f t="shared" si="0"/>
        <v>2.0625</v>
      </c>
      <c r="D23" s="16">
        <f t="shared" si="0"/>
        <v>1.75</v>
      </c>
      <c r="E23" s="16">
        <f t="shared" si="0"/>
        <v>2.375</v>
      </c>
      <c r="F23" s="16">
        <f t="shared" si="0"/>
        <v>2.75</v>
      </c>
      <c r="G23" s="16">
        <f t="shared" si="0"/>
        <v>2</v>
      </c>
      <c r="H23" s="16">
        <f t="shared" si="0"/>
        <v>2.5625</v>
      </c>
      <c r="I23" s="16">
        <f t="shared" si="0"/>
        <v>2.5625</v>
      </c>
      <c r="J23" s="20">
        <f>IF(J5&lt;&gt;"VIDE",IF(ISBLANK(J6),"",J7/J6),"")</f>
      </c>
      <c r="K23" s="20">
        <f>IF(K5&lt;&gt;"VIDE",IF(ISBLANK(K6),"",K7/K6),"")</f>
      </c>
      <c r="L23" s="20">
        <f>IF(L5&lt;&gt;"VIDE",IF(ISBLANK(L6),"",L7/L6),"")</f>
      </c>
      <c r="M23" s="20">
        <f>IF(M5&lt;&gt;"VIDE",IF(ISBLANK(M6),"",M7/M6),"")</f>
      </c>
    </row>
    <row r="24" spans="1:13" ht="12.75">
      <c r="A24" s="9"/>
      <c r="B24" s="18" t="str">
        <f aca="true" t="shared" si="1" ref="B24:M24">IF(COUNTA(B7:B22)=B6,"OK","Erreur")</f>
        <v>OK</v>
      </c>
      <c r="C24" s="18" t="str">
        <f t="shared" si="1"/>
        <v>OK</v>
      </c>
      <c r="D24" s="18" t="str">
        <f t="shared" si="1"/>
        <v>OK</v>
      </c>
      <c r="E24" s="18" t="str">
        <f t="shared" si="1"/>
        <v>OK</v>
      </c>
      <c r="F24" s="18" t="str">
        <f t="shared" si="1"/>
        <v>OK</v>
      </c>
      <c r="G24" s="18" t="str">
        <f t="shared" si="1"/>
        <v>OK</v>
      </c>
      <c r="H24" s="18" t="str">
        <f t="shared" si="1"/>
        <v>OK</v>
      </c>
      <c r="I24" s="18" t="str">
        <f t="shared" si="1"/>
        <v>OK</v>
      </c>
      <c r="J24" s="18" t="str">
        <f t="shared" si="1"/>
        <v>OK</v>
      </c>
      <c r="K24" s="18" t="str">
        <f t="shared" si="1"/>
        <v>OK</v>
      </c>
      <c r="L24" s="18" t="str">
        <f t="shared" si="1"/>
        <v>OK</v>
      </c>
      <c r="M24" s="18" t="str">
        <f t="shared" si="1"/>
        <v>OK</v>
      </c>
    </row>
    <row r="25" spans="1:13" ht="12.75">
      <c r="A25" s="62"/>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v>4</v>
      </c>
      <c r="C32" s="10">
        <v>3</v>
      </c>
      <c r="D32" s="10">
        <v>4</v>
      </c>
      <c r="E32" s="10">
        <v>4</v>
      </c>
      <c r="F32" s="10">
        <v>4</v>
      </c>
      <c r="G32" s="10">
        <v>3</v>
      </c>
      <c r="H32" s="10">
        <v>3</v>
      </c>
      <c r="I32" s="53">
        <v>4</v>
      </c>
      <c r="J32" s="10"/>
      <c r="K32" s="10"/>
      <c r="L32" s="10"/>
      <c r="M32" s="10"/>
      <c r="N32" s="1" t="str">
        <f>equip!G24</f>
        <v>Lion</v>
      </c>
      <c r="O32" s="14">
        <f>B48</f>
        <v>3.375</v>
      </c>
    </row>
    <row r="33" spans="1:15" ht="12.75">
      <c r="A33" s="4">
        <v>2</v>
      </c>
      <c r="B33" s="10">
        <v>4</v>
      </c>
      <c r="C33" s="10">
        <v>4</v>
      </c>
      <c r="D33" s="10">
        <v>4</v>
      </c>
      <c r="E33" s="10">
        <v>4</v>
      </c>
      <c r="F33" s="10">
        <v>4</v>
      </c>
      <c r="G33" s="10">
        <v>4</v>
      </c>
      <c r="H33" s="10">
        <v>3</v>
      </c>
      <c r="I33" s="10">
        <v>4</v>
      </c>
      <c r="J33" s="10"/>
      <c r="K33" s="10"/>
      <c r="L33" s="10"/>
      <c r="M33" s="10"/>
      <c r="N33" s="1" t="str">
        <f>equip!G25</f>
        <v>Grizzli</v>
      </c>
      <c r="O33" s="14">
        <f>C48</f>
        <v>3.3125</v>
      </c>
    </row>
    <row r="34" spans="1:15" ht="12.75">
      <c r="A34" s="4">
        <v>3</v>
      </c>
      <c r="B34" s="10">
        <v>3</v>
      </c>
      <c r="C34" s="10">
        <v>3</v>
      </c>
      <c r="D34" s="10">
        <v>3</v>
      </c>
      <c r="E34" s="10">
        <v>3</v>
      </c>
      <c r="F34" s="10">
        <v>4</v>
      </c>
      <c r="G34" s="10">
        <v>4</v>
      </c>
      <c r="H34" s="10">
        <v>3</v>
      </c>
      <c r="I34" s="10">
        <v>3</v>
      </c>
      <c r="J34" s="10"/>
      <c r="K34" s="10"/>
      <c r="L34" s="10"/>
      <c r="M34" s="10"/>
      <c r="N34" s="1" t="str">
        <f>equip!G26</f>
        <v>Vautour</v>
      </c>
      <c r="O34" s="14">
        <f>D48</f>
        <v>3.5625</v>
      </c>
    </row>
    <row r="35" spans="1:15" ht="12.75">
      <c r="A35" s="4">
        <v>4</v>
      </c>
      <c r="B35" s="10">
        <v>4</v>
      </c>
      <c r="C35" s="10">
        <v>3</v>
      </c>
      <c r="D35" s="10">
        <v>3</v>
      </c>
      <c r="E35" s="10">
        <v>4</v>
      </c>
      <c r="F35" s="10">
        <v>3</v>
      </c>
      <c r="G35" s="10">
        <v>4</v>
      </c>
      <c r="H35" s="10">
        <v>4</v>
      </c>
      <c r="I35" s="10">
        <v>4</v>
      </c>
      <c r="J35" s="10"/>
      <c r="K35" s="10"/>
      <c r="L35" s="10"/>
      <c r="M35" s="10"/>
      <c r="N35" s="1" t="str">
        <f>equip!G27</f>
        <v>Croco</v>
      </c>
      <c r="O35" s="14">
        <f>E48</f>
        <v>3.5625</v>
      </c>
    </row>
    <row r="36" spans="1:15" ht="12.75">
      <c r="A36" s="4">
        <v>5</v>
      </c>
      <c r="B36" s="10">
        <v>3</v>
      </c>
      <c r="C36" s="10">
        <v>4</v>
      </c>
      <c r="D36" s="10">
        <v>4</v>
      </c>
      <c r="E36" s="10">
        <v>4</v>
      </c>
      <c r="F36" s="10">
        <v>4</v>
      </c>
      <c r="G36" s="10">
        <v>4</v>
      </c>
      <c r="H36" s="10">
        <v>3</v>
      </c>
      <c r="I36" s="10">
        <v>3</v>
      </c>
      <c r="J36" s="10"/>
      <c r="K36" s="10"/>
      <c r="L36" s="10"/>
      <c r="M36" s="10"/>
      <c r="N36" s="1" t="str">
        <f>equip!G28</f>
        <v>Pelican</v>
      </c>
      <c r="O36" s="14">
        <f>F48</f>
        <v>3.4375</v>
      </c>
    </row>
    <row r="37" spans="1:15" ht="12.75">
      <c r="A37" s="4">
        <v>6</v>
      </c>
      <c r="B37" s="10">
        <v>4</v>
      </c>
      <c r="C37" s="10">
        <v>2</v>
      </c>
      <c r="D37" s="10">
        <v>3</v>
      </c>
      <c r="E37" s="10">
        <v>3</v>
      </c>
      <c r="F37" s="10">
        <v>4</v>
      </c>
      <c r="G37" s="10">
        <v>3</v>
      </c>
      <c r="H37" s="10">
        <v>3</v>
      </c>
      <c r="I37" s="10">
        <v>4</v>
      </c>
      <c r="J37" s="10"/>
      <c r="K37" s="10"/>
      <c r="L37" s="10"/>
      <c r="M37" s="10"/>
      <c r="N37" s="1" t="str">
        <f>equip!G29</f>
        <v>Bizon</v>
      </c>
      <c r="O37" s="14">
        <f>G48</f>
        <v>3.5625</v>
      </c>
    </row>
    <row r="38" spans="1:15" ht="12.75">
      <c r="A38" s="4">
        <v>7</v>
      </c>
      <c r="B38" s="10">
        <v>4</v>
      </c>
      <c r="C38" s="10">
        <v>3</v>
      </c>
      <c r="D38" s="10">
        <v>4</v>
      </c>
      <c r="E38" s="10">
        <v>4</v>
      </c>
      <c r="F38" s="10">
        <v>3</v>
      </c>
      <c r="G38" s="10">
        <v>3</v>
      </c>
      <c r="H38" s="10">
        <v>4</v>
      </c>
      <c r="I38" s="10">
        <v>3</v>
      </c>
      <c r="J38" s="10"/>
      <c r="K38" s="10"/>
      <c r="L38" s="10"/>
      <c r="M38" s="10"/>
      <c r="N38" s="1" t="str">
        <f>equip!G30</f>
        <v>Zebre</v>
      </c>
      <c r="O38" s="14">
        <f>H48</f>
        <v>3.5384615384615383</v>
      </c>
    </row>
    <row r="39" spans="1:15" ht="12.75">
      <c r="A39" s="4">
        <v>8</v>
      </c>
      <c r="B39" s="10">
        <v>3</v>
      </c>
      <c r="C39" s="10">
        <v>4</v>
      </c>
      <c r="D39" s="10">
        <v>3</v>
      </c>
      <c r="E39" s="10">
        <v>4</v>
      </c>
      <c r="F39" s="10">
        <v>3</v>
      </c>
      <c r="G39" s="10">
        <v>3</v>
      </c>
      <c r="H39" s="10">
        <v>4</v>
      </c>
      <c r="I39" s="10">
        <v>3</v>
      </c>
      <c r="J39" s="10"/>
      <c r="K39" s="10"/>
      <c r="L39" s="10"/>
      <c r="M39" s="10"/>
      <c r="N39" s="1" t="str">
        <f>equip!G31</f>
        <v>Cheval</v>
      </c>
      <c r="O39" s="14">
        <f>I48</f>
        <v>3.375</v>
      </c>
    </row>
    <row r="40" spans="1:15" ht="12.75">
      <c r="A40" s="4">
        <v>9</v>
      </c>
      <c r="B40" s="10">
        <v>3</v>
      </c>
      <c r="C40" s="10">
        <v>3</v>
      </c>
      <c r="D40" s="10">
        <v>4</v>
      </c>
      <c r="E40" s="10">
        <v>3</v>
      </c>
      <c r="F40" s="10">
        <v>3</v>
      </c>
      <c r="G40" s="10">
        <v>4</v>
      </c>
      <c r="H40" s="10">
        <v>3</v>
      </c>
      <c r="I40" s="10">
        <v>4</v>
      </c>
      <c r="J40" s="10"/>
      <c r="K40" s="10"/>
      <c r="L40" s="10"/>
      <c r="M40" s="10"/>
      <c r="N40" s="1" t="str">
        <f>equip!G32</f>
        <v>VIDE</v>
      </c>
      <c r="O40" s="14">
        <f>J48</f>
      </c>
    </row>
    <row r="41" spans="1:15" ht="12.75">
      <c r="A41" s="4">
        <v>10</v>
      </c>
      <c r="B41" s="10">
        <v>3</v>
      </c>
      <c r="C41" s="10">
        <v>3</v>
      </c>
      <c r="D41" s="10">
        <v>4</v>
      </c>
      <c r="E41" s="10">
        <v>3</v>
      </c>
      <c r="F41" s="10">
        <v>3</v>
      </c>
      <c r="G41" s="10">
        <v>4</v>
      </c>
      <c r="H41" s="10">
        <v>4</v>
      </c>
      <c r="I41" s="10">
        <v>3</v>
      </c>
      <c r="J41" s="10"/>
      <c r="K41" s="10"/>
      <c r="L41" s="10"/>
      <c r="M41" s="10"/>
      <c r="N41" s="1" t="str">
        <f>equip!G33</f>
        <v>VIDE</v>
      </c>
      <c r="O41" s="14">
        <f>K48</f>
      </c>
    </row>
    <row r="42" spans="1:15" ht="12.75">
      <c r="A42" s="4">
        <v>11</v>
      </c>
      <c r="B42" s="10">
        <v>3</v>
      </c>
      <c r="C42" s="10">
        <v>4</v>
      </c>
      <c r="D42" s="10">
        <v>4</v>
      </c>
      <c r="E42" s="10">
        <v>4</v>
      </c>
      <c r="F42" s="10">
        <v>5</v>
      </c>
      <c r="G42" s="10">
        <v>3</v>
      </c>
      <c r="H42" s="10">
        <v>4</v>
      </c>
      <c r="I42" s="10">
        <v>4</v>
      </c>
      <c r="J42" s="10"/>
      <c r="K42" s="10"/>
      <c r="L42" s="10"/>
      <c r="M42" s="10"/>
      <c r="N42" s="1" t="str">
        <f>equip!G34</f>
        <v>VIDE</v>
      </c>
      <c r="O42" s="14">
        <f>L48</f>
      </c>
    </row>
    <row r="43" spans="1:15" ht="12.75">
      <c r="A43" s="4">
        <v>12</v>
      </c>
      <c r="B43" s="10">
        <v>4</v>
      </c>
      <c r="C43" s="10">
        <v>3</v>
      </c>
      <c r="D43" s="10">
        <v>4</v>
      </c>
      <c r="E43" s="10">
        <v>3</v>
      </c>
      <c r="F43" s="10">
        <v>3</v>
      </c>
      <c r="G43" s="10">
        <v>4</v>
      </c>
      <c r="H43" s="10">
        <v>4</v>
      </c>
      <c r="I43" s="10">
        <v>3</v>
      </c>
      <c r="J43" s="10"/>
      <c r="K43" s="10"/>
      <c r="L43" s="10"/>
      <c r="M43" s="10"/>
      <c r="N43" s="1" t="str">
        <f>equip!G35</f>
        <v>VIDE</v>
      </c>
      <c r="O43" s="14">
        <f>M48</f>
      </c>
    </row>
    <row r="44" spans="1:13" ht="12.75">
      <c r="A44" s="4">
        <v>13</v>
      </c>
      <c r="B44" s="10">
        <v>3</v>
      </c>
      <c r="C44" s="10">
        <v>4</v>
      </c>
      <c r="D44" s="10">
        <v>4</v>
      </c>
      <c r="E44" s="10">
        <v>4</v>
      </c>
      <c r="F44" s="10">
        <v>3</v>
      </c>
      <c r="G44" s="10">
        <v>4</v>
      </c>
      <c r="H44" s="10">
        <v>4</v>
      </c>
      <c r="I44" s="10">
        <v>3</v>
      </c>
      <c r="J44" s="10"/>
      <c r="K44" s="10"/>
      <c r="L44" s="10"/>
      <c r="M44" s="10"/>
    </row>
    <row r="45" spans="1:13" ht="12.75">
      <c r="A45" s="4">
        <v>14</v>
      </c>
      <c r="B45" s="10">
        <v>3</v>
      </c>
      <c r="C45" s="10">
        <v>4</v>
      </c>
      <c r="D45" s="10">
        <v>3</v>
      </c>
      <c r="E45" s="10">
        <v>3</v>
      </c>
      <c r="F45" s="10">
        <v>3</v>
      </c>
      <c r="G45" s="10">
        <v>4</v>
      </c>
      <c r="H45" s="10"/>
      <c r="I45" s="10">
        <v>3</v>
      </c>
      <c r="J45" s="10"/>
      <c r="K45" s="10"/>
      <c r="L45" s="10"/>
      <c r="M45" s="10"/>
    </row>
    <row r="46" spans="1:13" ht="12.75">
      <c r="A46" s="4">
        <v>15</v>
      </c>
      <c r="B46" s="10">
        <v>3</v>
      </c>
      <c r="C46" s="10">
        <v>3</v>
      </c>
      <c r="D46" s="10">
        <v>3</v>
      </c>
      <c r="E46" s="10">
        <v>4</v>
      </c>
      <c r="F46" s="10">
        <v>3</v>
      </c>
      <c r="G46" s="10">
        <v>3</v>
      </c>
      <c r="H46" s="10"/>
      <c r="I46" s="10">
        <v>3</v>
      </c>
      <c r="J46" s="10"/>
      <c r="K46" s="10"/>
      <c r="L46" s="10"/>
      <c r="M46" s="10"/>
    </row>
    <row r="47" spans="1:13" ht="12.75">
      <c r="A47" s="4">
        <v>16</v>
      </c>
      <c r="B47" s="10">
        <v>3</v>
      </c>
      <c r="C47" s="10">
        <v>3</v>
      </c>
      <c r="D47" s="10">
        <v>3</v>
      </c>
      <c r="E47" s="10">
        <v>3</v>
      </c>
      <c r="F47" s="10">
        <v>3</v>
      </c>
      <c r="G47" s="10">
        <v>3</v>
      </c>
      <c r="H47" s="10"/>
      <c r="I47" s="10">
        <v>3</v>
      </c>
      <c r="J47" s="10"/>
      <c r="K47" s="10"/>
      <c r="L47" s="10"/>
      <c r="M47" s="10"/>
    </row>
    <row r="48" spans="1:13" ht="12.75">
      <c r="A48" s="4"/>
      <c r="B48" s="16">
        <f aca="true" t="shared" si="2" ref="B48:L48">IF(B30&lt;&gt;"VIDE",IF(ISBLANK(B32),"",AVERAGE(B32:B47)),"")</f>
        <v>3.375</v>
      </c>
      <c r="C48" s="16">
        <f t="shared" si="2"/>
        <v>3.3125</v>
      </c>
      <c r="D48" s="16">
        <f t="shared" si="2"/>
        <v>3.5625</v>
      </c>
      <c r="E48" s="16">
        <f t="shared" si="2"/>
        <v>3.5625</v>
      </c>
      <c r="F48" s="16">
        <f t="shared" si="2"/>
        <v>3.4375</v>
      </c>
      <c r="G48" s="16">
        <f t="shared" si="2"/>
        <v>3.5625</v>
      </c>
      <c r="H48" s="16">
        <f t="shared" si="2"/>
        <v>3.5384615384615383</v>
      </c>
      <c r="I48" s="16">
        <f t="shared" si="2"/>
        <v>3.375</v>
      </c>
      <c r="J48" s="16">
        <f t="shared" si="2"/>
      </c>
      <c r="K48" s="16">
        <f t="shared" si="2"/>
      </c>
      <c r="L48" s="16">
        <f t="shared" si="2"/>
      </c>
      <c r="M48" s="20">
        <f>IF(M30&lt;&gt;"VIDE",IF(ISBLANK(M31),"",M32/M31),"")</f>
      </c>
    </row>
    <row r="49" spans="2:13" ht="12.75">
      <c r="B49" s="18" t="str">
        <f aca="true" t="shared" si="3" ref="B49:M49">IF(COUNTA(B32:B47)=B31,"OK","Erreur")</f>
        <v>OK</v>
      </c>
      <c r="C49" s="18" t="str">
        <f t="shared" si="3"/>
        <v>OK</v>
      </c>
      <c r="D49" s="18" t="str">
        <f t="shared" si="3"/>
        <v>OK</v>
      </c>
      <c r="E49" s="18" t="str">
        <f t="shared" si="3"/>
        <v>OK</v>
      </c>
      <c r="F49" s="18" t="str">
        <f t="shared" si="3"/>
        <v>OK</v>
      </c>
      <c r="G49" s="18" t="str">
        <f t="shared" si="3"/>
        <v>OK</v>
      </c>
      <c r="H49" s="18" t="str">
        <f t="shared" si="3"/>
        <v>OK</v>
      </c>
      <c r="I49" s="18" t="str">
        <f t="shared" si="3"/>
        <v>OK</v>
      </c>
      <c r="J49" s="18" t="str">
        <f t="shared" si="3"/>
        <v>OK</v>
      </c>
      <c r="K49" s="18" t="str">
        <f t="shared" si="3"/>
        <v>OK</v>
      </c>
      <c r="L49" s="18" t="str">
        <f t="shared" si="3"/>
        <v>OK</v>
      </c>
      <c r="M49" s="18" t="str">
        <f t="shared" si="3"/>
        <v>OK</v>
      </c>
    </row>
    <row r="50" spans="1:13" ht="12.75">
      <c r="A50" s="62"/>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Normal="101" zoomScaleSheetLayoutView="100" workbookViewId="0" topLeftCell="A13">
      <selection activeCell="F46" sqref="F46"/>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v>22.8</v>
      </c>
      <c r="C7" s="10">
        <v>20.8</v>
      </c>
      <c r="D7" s="10">
        <v>20.6</v>
      </c>
      <c r="E7" s="10">
        <v>22.4</v>
      </c>
      <c r="F7" s="10">
        <v>22</v>
      </c>
      <c r="G7" s="10">
        <v>20.4</v>
      </c>
      <c r="H7" s="10">
        <v>20.8</v>
      </c>
      <c r="I7" s="10">
        <v>19.8</v>
      </c>
      <c r="J7" s="10"/>
      <c r="K7" s="10"/>
      <c r="L7" s="10"/>
      <c r="M7" s="10"/>
      <c r="N7" s="1" t="str">
        <f>equip!B24</f>
        <v>Tigre</v>
      </c>
      <c r="O7" s="14">
        <f>B23</f>
        <v>22.8</v>
      </c>
    </row>
    <row r="8" spans="1:15" ht="12.75">
      <c r="A8" s="4">
        <v>2</v>
      </c>
      <c r="B8" s="10"/>
      <c r="C8" s="10"/>
      <c r="D8" s="10"/>
      <c r="E8" s="10"/>
      <c r="F8" s="10"/>
      <c r="G8" s="10"/>
      <c r="H8" s="10"/>
      <c r="I8" s="10"/>
      <c r="J8" s="10"/>
      <c r="K8" s="10"/>
      <c r="L8" s="10"/>
      <c r="M8" s="10"/>
      <c r="N8" s="1" t="str">
        <f>equip!B25</f>
        <v>Elephant</v>
      </c>
      <c r="O8" s="14">
        <f>C23</f>
        <v>20.8</v>
      </c>
    </row>
    <row r="9" spans="1:15" ht="12.75">
      <c r="A9" s="4">
        <v>3</v>
      </c>
      <c r="B9" s="10"/>
      <c r="C9" s="10"/>
      <c r="D9" s="10"/>
      <c r="E9" s="10"/>
      <c r="F9" s="10"/>
      <c r="G9" s="10"/>
      <c r="H9" s="10"/>
      <c r="I9" s="10"/>
      <c r="J9" s="10"/>
      <c r="K9" s="10"/>
      <c r="L9" s="10"/>
      <c r="M9" s="10"/>
      <c r="N9" s="1" t="str">
        <f>equip!B26</f>
        <v>Panda</v>
      </c>
      <c r="O9" s="14">
        <f>D23</f>
        <v>20.6</v>
      </c>
    </row>
    <row r="10" spans="1:15" ht="12.75">
      <c r="A10" s="4">
        <v>4</v>
      </c>
      <c r="B10" s="10"/>
      <c r="C10" s="10"/>
      <c r="D10" s="10"/>
      <c r="E10" s="10"/>
      <c r="F10" s="10"/>
      <c r="G10" s="10"/>
      <c r="H10" s="10"/>
      <c r="I10" s="10"/>
      <c r="J10" s="10"/>
      <c r="K10" s="10"/>
      <c r="L10" s="10"/>
      <c r="M10" s="10"/>
      <c r="N10" s="1" t="str">
        <f>equip!B27</f>
        <v>Kangourou</v>
      </c>
      <c r="O10" s="14">
        <f>E23</f>
        <v>22.4</v>
      </c>
    </row>
    <row r="11" spans="1:15" ht="12.75">
      <c r="A11" s="4">
        <v>5</v>
      </c>
      <c r="B11" s="10"/>
      <c r="C11" s="10"/>
      <c r="D11" s="10"/>
      <c r="E11" s="10"/>
      <c r="F11" s="10"/>
      <c r="G11" s="10"/>
      <c r="H11" s="10"/>
      <c r="I11" s="10"/>
      <c r="J11" s="10"/>
      <c r="K11" s="10"/>
      <c r="L11" s="10"/>
      <c r="M11" s="10"/>
      <c r="N11" s="1" t="str">
        <f>equip!B28</f>
        <v>Chimpanze</v>
      </c>
      <c r="O11" s="14">
        <f>F23</f>
        <v>22</v>
      </c>
    </row>
    <row r="12" spans="1:15" ht="12.75">
      <c r="A12" s="4">
        <v>6</v>
      </c>
      <c r="B12" s="10"/>
      <c r="C12" s="10"/>
      <c r="D12" s="10"/>
      <c r="E12" s="10"/>
      <c r="F12" s="10"/>
      <c r="G12" s="10"/>
      <c r="H12" s="10"/>
      <c r="I12" s="10"/>
      <c r="J12" s="10"/>
      <c r="K12" s="10"/>
      <c r="L12" s="10"/>
      <c r="M12" s="10"/>
      <c r="N12" s="1" t="str">
        <f>equip!B29</f>
        <v>Rhino</v>
      </c>
      <c r="O12" s="14">
        <f>G23</f>
        <v>20.4</v>
      </c>
    </row>
    <row r="13" spans="1:15" ht="12.75">
      <c r="A13" s="4">
        <v>7</v>
      </c>
      <c r="B13" s="10"/>
      <c r="C13" s="10"/>
      <c r="D13" s="10"/>
      <c r="E13" s="10"/>
      <c r="F13" s="10"/>
      <c r="G13" s="10"/>
      <c r="H13" s="10"/>
      <c r="I13" s="10"/>
      <c r="J13" s="10"/>
      <c r="K13" s="10"/>
      <c r="L13" s="10"/>
      <c r="M13" s="10"/>
      <c r="N13" s="1" t="str">
        <f>equip!B30</f>
        <v>Porc-Epic</v>
      </c>
      <c r="O13" s="14">
        <f>H23</f>
        <v>20.8</v>
      </c>
    </row>
    <row r="14" spans="1:15" ht="12.75">
      <c r="A14" s="4">
        <v>8</v>
      </c>
      <c r="B14" s="10"/>
      <c r="C14" s="10"/>
      <c r="D14" s="10"/>
      <c r="E14" s="10"/>
      <c r="F14" s="10"/>
      <c r="G14" s="10"/>
      <c r="H14" s="10"/>
      <c r="I14" s="10"/>
      <c r="J14" s="10"/>
      <c r="K14" s="10"/>
      <c r="L14" s="10"/>
      <c r="M14" s="10"/>
      <c r="N14" s="1" t="str">
        <f>equip!B31</f>
        <v>Loup</v>
      </c>
      <c r="O14" s="14">
        <f>I23</f>
        <v>19.8</v>
      </c>
    </row>
    <row r="15" spans="1:15" ht="12.75">
      <c r="A15" s="4">
        <v>9</v>
      </c>
      <c r="B15" s="10"/>
      <c r="C15" s="10"/>
      <c r="D15" s="10"/>
      <c r="E15" s="10"/>
      <c r="F15" s="10"/>
      <c r="G15" s="10"/>
      <c r="H15" s="10"/>
      <c r="I15" s="10"/>
      <c r="J15" s="10"/>
      <c r="K15" s="10"/>
      <c r="L15" s="10"/>
      <c r="M15" s="10"/>
      <c r="N15" s="1" t="str">
        <f>equip!B32</f>
        <v>VIDE</v>
      </c>
      <c r="O15" s="14">
        <f>J23</f>
      </c>
    </row>
    <row r="16" spans="1:15" ht="12.75">
      <c r="A16" s="4">
        <v>10</v>
      </c>
      <c r="B16" s="10"/>
      <c r="C16" s="10"/>
      <c r="D16" s="10"/>
      <c r="E16" s="10"/>
      <c r="F16" s="10"/>
      <c r="G16" s="10"/>
      <c r="H16" s="10"/>
      <c r="I16" s="10"/>
      <c r="J16" s="10"/>
      <c r="K16" s="10"/>
      <c r="L16" s="10"/>
      <c r="M16" s="10"/>
      <c r="N16" s="1" t="str">
        <f>equip!B33</f>
        <v>VIDE</v>
      </c>
      <c r="O16" s="14">
        <f>K23</f>
      </c>
    </row>
    <row r="17" spans="1:15" ht="12.75">
      <c r="A17" s="4">
        <v>11</v>
      </c>
      <c r="B17" s="10"/>
      <c r="C17" s="10"/>
      <c r="D17" s="10"/>
      <c r="E17" s="10"/>
      <c r="F17" s="10"/>
      <c r="G17" s="10"/>
      <c r="H17" s="10"/>
      <c r="I17" s="10"/>
      <c r="J17" s="10"/>
      <c r="K17" s="10"/>
      <c r="L17" s="10"/>
      <c r="M17" s="10"/>
      <c r="N17" s="1" t="str">
        <f>equip!B34</f>
        <v>VIDE</v>
      </c>
      <c r="O17" s="14">
        <f>L23</f>
      </c>
    </row>
    <row r="18" spans="1:15" ht="12.75">
      <c r="A18" s="4">
        <v>12</v>
      </c>
      <c r="B18" s="10"/>
      <c r="C18" s="10"/>
      <c r="D18" s="10"/>
      <c r="E18" s="10"/>
      <c r="F18" s="10"/>
      <c r="G18" s="10"/>
      <c r="H18" s="10"/>
      <c r="I18" s="10"/>
      <c r="J18" s="10"/>
      <c r="K18" s="10"/>
      <c r="L18" s="10"/>
      <c r="M18" s="10"/>
      <c r="N18" s="1" t="str">
        <f>equip!B35</f>
        <v>VIDE</v>
      </c>
      <c r="O18" s="14">
        <f>M23</f>
      </c>
    </row>
    <row r="19" spans="1:13" ht="12.75">
      <c r="A19" s="4">
        <v>13</v>
      </c>
      <c r="B19" s="10"/>
      <c r="C19" s="10"/>
      <c r="D19" s="10"/>
      <c r="E19" s="10"/>
      <c r="F19" s="10"/>
      <c r="G19" s="10"/>
      <c r="H19" s="10"/>
      <c r="I19" s="10"/>
      <c r="J19" s="10"/>
      <c r="K19" s="10"/>
      <c r="L19" s="10"/>
      <c r="M19" s="10"/>
    </row>
    <row r="20" spans="1:13" ht="12.75">
      <c r="A20" s="4">
        <v>14</v>
      </c>
      <c r="B20" s="10"/>
      <c r="C20" s="10"/>
      <c r="D20" s="10"/>
      <c r="E20" s="10"/>
      <c r="F20" s="10"/>
      <c r="G20" s="10"/>
      <c r="H20" s="10"/>
      <c r="I20" s="10"/>
      <c r="J20" s="10"/>
      <c r="K20" s="10"/>
      <c r="L20" s="10"/>
      <c r="M20" s="10"/>
    </row>
    <row r="21" spans="1:13" ht="12.75">
      <c r="A21" s="4">
        <v>15</v>
      </c>
      <c r="B21" s="10"/>
      <c r="C21" s="10"/>
      <c r="D21" s="10"/>
      <c r="E21" s="10"/>
      <c r="F21" s="10"/>
      <c r="G21" s="10"/>
      <c r="H21" s="10"/>
      <c r="I21" s="10"/>
      <c r="J21" s="10"/>
      <c r="K21" s="10"/>
      <c r="L21" s="10"/>
      <c r="M21" s="10"/>
    </row>
    <row r="22" spans="1:13" ht="12.75">
      <c r="A22" s="4">
        <v>16</v>
      </c>
      <c r="B22" s="10"/>
      <c r="C22" s="10"/>
      <c r="D22" s="10"/>
      <c r="E22" s="10"/>
      <c r="F22" s="10"/>
      <c r="G22" s="10"/>
      <c r="H22" s="10"/>
      <c r="I22" s="10"/>
      <c r="J22" s="10"/>
      <c r="K22" s="10"/>
      <c r="L22" s="10"/>
      <c r="M22" s="10"/>
    </row>
    <row r="23" spans="1:13" ht="12.75">
      <c r="A23" s="4"/>
      <c r="B23" s="20">
        <f>IF(B5&lt;&gt;"VIDE",IF(ISBLANK(B7),"",AVERAGE(B7:B22)),"")</f>
        <v>22.8</v>
      </c>
      <c r="C23" s="20">
        <f aca="true" t="shared" si="0" ref="C23:M23">IF(C5&lt;&gt;"VIDE",IF(ISBLANK(C7),"",AVERAGE(C7:C22)),"")</f>
        <v>20.8</v>
      </c>
      <c r="D23" s="20">
        <f t="shared" si="0"/>
        <v>20.6</v>
      </c>
      <c r="E23" s="20">
        <f t="shared" si="0"/>
        <v>22.4</v>
      </c>
      <c r="F23" s="20">
        <f t="shared" si="0"/>
        <v>22</v>
      </c>
      <c r="G23" s="20">
        <f t="shared" si="0"/>
        <v>20.4</v>
      </c>
      <c r="H23" s="20">
        <f t="shared" si="0"/>
        <v>20.8</v>
      </c>
      <c r="I23" s="20">
        <f t="shared" si="0"/>
        <v>19.8</v>
      </c>
      <c r="J23" s="20">
        <f t="shared" si="0"/>
      </c>
      <c r="K23" s="20">
        <f t="shared" si="0"/>
      </c>
      <c r="L23" s="20">
        <f t="shared" si="0"/>
      </c>
      <c r="M23" s="20">
        <f t="shared" si="0"/>
      </c>
    </row>
    <row r="24" spans="1:13" ht="12.75">
      <c r="A24" s="9"/>
      <c r="B24" s="18" t="str">
        <f aca="true" t="shared" si="1" ref="B24:M24">IF(COUNTA(B7:B22)=B6,"OK","Erreur")</f>
        <v>Erreur</v>
      </c>
      <c r="C24" s="18" t="str">
        <f t="shared" si="1"/>
        <v>Erreur</v>
      </c>
      <c r="D24" s="18" t="str">
        <f t="shared" si="1"/>
        <v>Erreur</v>
      </c>
      <c r="E24" s="18" t="str">
        <f t="shared" si="1"/>
        <v>Erreur</v>
      </c>
      <c r="F24" s="18" t="str">
        <f t="shared" si="1"/>
        <v>Erreur</v>
      </c>
      <c r="G24" s="18" t="str">
        <f t="shared" si="1"/>
        <v>Erreur</v>
      </c>
      <c r="H24" s="18" t="str">
        <f t="shared" si="1"/>
        <v>Erreur</v>
      </c>
      <c r="I24" s="18" t="str">
        <f t="shared" si="1"/>
        <v>Erreur</v>
      </c>
      <c r="J24" s="18" t="str">
        <f t="shared" si="1"/>
        <v>OK</v>
      </c>
      <c r="K24" s="18" t="str">
        <f t="shared" si="1"/>
        <v>OK</v>
      </c>
      <c r="L24" s="18" t="str">
        <f t="shared" si="1"/>
        <v>OK</v>
      </c>
      <c r="M24" s="18" t="str">
        <f t="shared" si="1"/>
        <v>OK</v>
      </c>
    </row>
    <row r="25" spans="1:13" ht="12.75">
      <c r="A25" s="62" t="s">
        <v>17</v>
      </c>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v>4</v>
      </c>
      <c r="C32" s="10">
        <v>4</v>
      </c>
      <c r="D32" s="10">
        <v>5</v>
      </c>
      <c r="E32" s="10">
        <v>3</v>
      </c>
      <c r="F32" s="10">
        <v>5</v>
      </c>
      <c r="G32" s="10">
        <v>4</v>
      </c>
      <c r="H32" s="10">
        <v>4</v>
      </c>
      <c r="I32" s="10">
        <v>5</v>
      </c>
      <c r="J32" s="10"/>
      <c r="K32" s="10"/>
      <c r="L32" s="10"/>
      <c r="M32" s="10"/>
      <c r="N32" s="1" t="str">
        <f>equip!G24</f>
        <v>Lion</v>
      </c>
      <c r="O32" s="14">
        <f>B48</f>
        <v>3</v>
      </c>
    </row>
    <row r="33" spans="1:15" ht="12.75">
      <c r="A33" s="4">
        <v>2</v>
      </c>
      <c r="B33" s="10">
        <v>3</v>
      </c>
      <c r="C33" s="10">
        <v>3</v>
      </c>
      <c r="D33" s="10">
        <v>5</v>
      </c>
      <c r="E33" s="10">
        <v>3</v>
      </c>
      <c r="F33" s="10">
        <v>3</v>
      </c>
      <c r="G33" s="10">
        <v>5</v>
      </c>
      <c r="H33" s="10">
        <v>2</v>
      </c>
      <c r="I33" s="10">
        <v>5</v>
      </c>
      <c r="J33" s="10"/>
      <c r="K33" s="10"/>
      <c r="L33" s="10"/>
      <c r="M33" s="10"/>
      <c r="N33" s="1" t="str">
        <f>equip!G25</f>
        <v>Grizzli</v>
      </c>
      <c r="O33" s="14">
        <f>C48</f>
        <v>3.625</v>
      </c>
    </row>
    <row r="34" spans="1:15" ht="12.75">
      <c r="A34" s="4">
        <v>3</v>
      </c>
      <c r="B34" s="10">
        <v>2</v>
      </c>
      <c r="C34" s="10">
        <v>4</v>
      </c>
      <c r="D34" s="10">
        <v>4</v>
      </c>
      <c r="E34" s="10">
        <v>2</v>
      </c>
      <c r="F34" s="10">
        <v>4</v>
      </c>
      <c r="G34" s="10">
        <v>4</v>
      </c>
      <c r="H34" s="10">
        <v>3</v>
      </c>
      <c r="I34" s="10">
        <v>5</v>
      </c>
      <c r="J34" s="10"/>
      <c r="K34" s="10"/>
      <c r="L34" s="10"/>
      <c r="M34" s="10"/>
      <c r="N34" s="1" t="str">
        <f>equip!G26</f>
        <v>Vautour</v>
      </c>
      <c r="O34" s="14">
        <f>D48</f>
        <v>4</v>
      </c>
    </row>
    <row r="35" spans="1:15" ht="12.75">
      <c r="A35" s="4">
        <v>4</v>
      </c>
      <c r="B35" s="10">
        <v>3</v>
      </c>
      <c r="C35" s="10">
        <v>4</v>
      </c>
      <c r="D35" s="10">
        <v>5</v>
      </c>
      <c r="E35" s="10">
        <v>3</v>
      </c>
      <c r="F35" s="10">
        <v>3</v>
      </c>
      <c r="G35" s="10">
        <v>5</v>
      </c>
      <c r="H35" s="10">
        <v>3</v>
      </c>
      <c r="I35" s="10">
        <v>5</v>
      </c>
      <c r="J35" s="10"/>
      <c r="K35" s="10"/>
      <c r="L35" s="10"/>
      <c r="M35" s="10"/>
      <c r="N35" s="1" t="str">
        <f>equip!G27</f>
        <v>Croco</v>
      </c>
      <c r="O35" s="14">
        <f>E48</f>
        <v>3</v>
      </c>
    </row>
    <row r="36" spans="1:15" ht="12.75">
      <c r="A36" s="4">
        <v>5</v>
      </c>
      <c r="B36" s="10">
        <v>2</v>
      </c>
      <c r="C36" s="10">
        <v>4</v>
      </c>
      <c r="D36" s="10">
        <v>4</v>
      </c>
      <c r="E36" s="10">
        <v>4</v>
      </c>
      <c r="F36" s="10">
        <v>3</v>
      </c>
      <c r="G36" s="10">
        <v>3</v>
      </c>
      <c r="H36" s="10">
        <v>4</v>
      </c>
      <c r="I36" s="10">
        <v>4</v>
      </c>
      <c r="J36" s="10"/>
      <c r="K36" s="10"/>
      <c r="L36" s="10"/>
      <c r="M36" s="10"/>
      <c r="N36" s="1" t="str">
        <f>equip!G28</f>
        <v>Pelican</v>
      </c>
      <c r="O36" s="14">
        <f>F48</f>
        <v>3.5</v>
      </c>
    </row>
    <row r="37" spans="1:15" ht="12.75">
      <c r="A37" s="4">
        <v>6</v>
      </c>
      <c r="B37" s="10">
        <v>4</v>
      </c>
      <c r="C37" s="10">
        <v>2</v>
      </c>
      <c r="D37" s="10">
        <v>4</v>
      </c>
      <c r="E37" s="10">
        <v>4</v>
      </c>
      <c r="F37" s="10">
        <v>5</v>
      </c>
      <c r="G37" s="10">
        <v>3</v>
      </c>
      <c r="H37" s="10">
        <v>3</v>
      </c>
      <c r="I37" s="10">
        <v>4</v>
      </c>
      <c r="J37" s="10"/>
      <c r="K37" s="10"/>
      <c r="L37" s="10"/>
      <c r="M37" s="10"/>
      <c r="N37" s="1" t="str">
        <f>equip!G29</f>
        <v>Bizon</v>
      </c>
      <c r="O37" s="14">
        <f>G48</f>
        <v>3.5625</v>
      </c>
    </row>
    <row r="38" spans="1:15" ht="12.75">
      <c r="A38" s="4">
        <v>7</v>
      </c>
      <c r="B38" s="10">
        <v>4</v>
      </c>
      <c r="C38" s="10">
        <v>2</v>
      </c>
      <c r="D38" s="10">
        <v>4</v>
      </c>
      <c r="E38" s="10">
        <v>3</v>
      </c>
      <c r="F38" s="10">
        <v>3</v>
      </c>
      <c r="G38" s="10">
        <v>3</v>
      </c>
      <c r="H38" s="10">
        <v>4</v>
      </c>
      <c r="I38" s="10">
        <v>4</v>
      </c>
      <c r="J38" s="10"/>
      <c r="K38" s="10"/>
      <c r="L38" s="10"/>
      <c r="M38" s="10"/>
      <c r="N38" s="1" t="str">
        <f>equip!G30</f>
        <v>Zebre</v>
      </c>
      <c r="O38" s="14">
        <f>H48</f>
        <v>3.230769230769231</v>
      </c>
    </row>
    <row r="39" spans="1:15" ht="12.75">
      <c r="A39" s="4">
        <v>8</v>
      </c>
      <c r="B39" s="10">
        <v>3</v>
      </c>
      <c r="C39" s="10">
        <v>4</v>
      </c>
      <c r="D39" s="10">
        <v>4</v>
      </c>
      <c r="E39" s="10">
        <v>4</v>
      </c>
      <c r="F39" s="10">
        <v>3</v>
      </c>
      <c r="G39" s="10">
        <v>3</v>
      </c>
      <c r="H39" s="10">
        <v>4</v>
      </c>
      <c r="I39" s="10">
        <v>4</v>
      </c>
      <c r="J39" s="10"/>
      <c r="K39" s="10"/>
      <c r="L39" s="10"/>
      <c r="M39" s="10"/>
      <c r="N39" s="1" t="str">
        <f>equip!G31</f>
        <v>Cheval</v>
      </c>
      <c r="O39" s="14">
        <f>I48</f>
        <v>3.9375</v>
      </c>
    </row>
    <row r="40" spans="1:15" ht="12.75">
      <c r="A40" s="4">
        <v>9</v>
      </c>
      <c r="B40" s="10">
        <v>2</v>
      </c>
      <c r="C40" s="10">
        <v>4</v>
      </c>
      <c r="D40" s="10">
        <v>4</v>
      </c>
      <c r="E40" s="10">
        <v>3</v>
      </c>
      <c r="F40" s="10">
        <v>3</v>
      </c>
      <c r="G40" s="10">
        <v>4</v>
      </c>
      <c r="H40" s="10">
        <v>2</v>
      </c>
      <c r="I40" s="10">
        <v>5</v>
      </c>
      <c r="J40" s="10"/>
      <c r="K40" s="10"/>
      <c r="L40" s="10"/>
      <c r="M40" s="10"/>
      <c r="N40" s="1" t="str">
        <f>equip!G32</f>
        <v>VIDE</v>
      </c>
      <c r="O40" s="14">
        <f>J48</f>
      </c>
    </row>
    <row r="41" spans="1:15" ht="12.75">
      <c r="A41" s="4">
        <v>10</v>
      </c>
      <c r="B41" s="10">
        <v>3</v>
      </c>
      <c r="C41" s="10">
        <v>3</v>
      </c>
      <c r="D41" s="10">
        <v>3</v>
      </c>
      <c r="E41" s="10">
        <v>2</v>
      </c>
      <c r="F41" s="10">
        <v>4</v>
      </c>
      <c r="G41" s="10">
        <v>3</v>
      </c>
      <c r="H41" s="10">
        <v>3</v>
      </c>
      <c r="I41" s="10">
        <v>3</v>
      </c>
      <c r="J41" s="10"/>
      <c r="K41" s="10"/>
      <c r="L41" s="10"/>
      <c r="M41" s="10"/>
      <c r="N41" s="1" t="str">
        <f>equip!G33</f>
        <v>VIDE</v>
      </c>
      <c r="O41" s="14">
        <f>K48</f>
      </c>
    </row>
    <row r="42" spans="1:15" ht="12.75">
      <c r="A42" s="4">
        <v>11</v>
      </c>
      <c r="B42" s="10">
        <v>3</v>
      </c>
      <c r="C42" s="10">
        <v>4</v>
      </c>
      <c r="D42" s="10">
        <v>3</v>
      </c>
      <c r="E42" s="10">
        <v>3</v>
      </c>
      <c r="F42" s="10">
        <v>4</v>
      </c>
      <c r="G42" s="10">
        <v>3</v>
      </c>
      <c r="H42" s="10">
        <v>3</v>
      </c>
      <c r="I42" s="10">
        <v>4</v>
      </c>
      <c r="J42" s="10"/>
      <c r="K42" s="10"/>
      <c r="L42" s="10"/>
      <c r="M42" s="10"/>
      <c r="N42" s="1" t="str">
        <f>equip!G34</f>
        <v>VIDE</v>
      </c>
      <c r="O42" s="14">
        <f>L48</f>
      </c>
    </row>
    <row r="43" spans="1:15" ht="12.75">
      <c r="A43" s="4">
        <v>12</v>
      </c>
      <c r="B43" s="10">
        <v>3</v>
      </c>
      <c r="C43" s="10">
        <v>5</v>
      </c>
      <c r="D43" s="10">
        <v>4</v>
      </c>
      <c r="E43" s="10">
        <v>2</v>
      </c>
      <c r="F43" s="10">
        <v>3</v>
      </c>
      <c r="G43" s="10">
        <v>4</v>
      </c>
      <c r="H43" s="10">
        <v>4</v>
      </c>
      <c r="I43" s="10">
        <v>4</v>
      </c>
      <c r="J43" s="10"/>
      <c r="K43" s="10"/>
      <c r="L43" s="10"/>
      <c r="M43" s="10"/>
      <c r="N43" s="1" t="str">
        <f>equip!G35</f>
        <v>VIDE</v>
      </c>
      <c r="O43" s="14">
        <f>M48</f>
      </c>
    </row>
    <row r="44" spans="1:13" ht="12.75">
      <c r="A44" s="4">
        <v>13</v>
      </c>
      <c r="B44" s="10">
        <v>2</v>
      </c>
      <c r="C44" s="10">
        <v>5</v>
      </c>
      <c r="D44" s="10">
        <v>5</v>
      </c>
      <c r="E44" s="10">
        <v>3</v>
      </c>
      <c r="F44" s="10">
        <v>3</v>
      </c>
      <c r="G44" s="10">
        <v>3</v>
      </c>
      <c r="H44" s="10">
        <v>3</v>
      </c>
      <c r="I44" s="10">
        <v>2</v>
      </c>
      <c r="J44" s="10"/>
      <c r="K44" s="10"/>
      <c r="L44" s="10"/>
      <c r="M44" s="10"/>
    </row>
    <row r="45" spans="1:13" ht="12.75">
      <c r="A45" s="4">
        <v>14</v>
      </c>
      <c r="B45" s="10">
        <v>4</v>
      </c>
      <c r="C45" s="10">
        <v>4</v>
      </c>
      <c r="D45" s="10">
        <v>4</v>
      </c>
      <c r="E45" s="10">
        <v>4</v>
      </c>
      <c r="F45" s="10">
        <v>4</v>
      </c>
      <c r="G45" s="10">
        <v>3</v>
      </c>
      <c r="H45" s="10"/>
      <c r="I45" s="10">
        <v>2</v>
      </c>
      <c r="J45" s="10"/>
      <c r="K45" s="10"/>
      <c r="L45" s="10"/>
      <c r="M45" s="10"/>
    </row>
    <row r="46" spans="1:13" ht="12.75">
      <c r="A46" s="4">
        <v>15</v>
      </c>
      <c r="B46" s="10">
        <v>2</v>
      </c>
      <c r="C46" s="10">
        <v>3</v>
      </c>
      <c r="D46" s="10">
        <v>3</v>
      </c>
      <c r="E46" s="10">
        <v>3</v>
      </c>
      <c r="F46" s="10">
        <v>3</v>
      </c>
      <c r="G46" s="10">
        <v>3</v>
      </c>
      <c r="H46" s="10"/>
      <c r="I46" s="10">
        <v>3</v>
      </c>
      <c r="J46" s="10"/>
      <c r="K46" s="10"/>
      <c r="L46" s="10"/>
      <c r="M46" s="10"/>
    </row>
    <row r="47" spans="1:13" ht="12.75">
      <c r="A47" s="4">
        <v>16</v>
      </c>
      <c r="B47" s="10">
        <v>4</v>
      </c>
      <c r="C47" s="10">
        <v>3</v>
      </c>
      <c r="D47" s="10">
        <v>3</v>
      </c>
      <c r="E47" s="10">
        <v>2</v>
      </c>
      <c r="F47" s="10">
        <v>3</v>
      </c>
      <c r="G47" s="10">
        <v>4</v>
      </c>
      <c r="H47" s="10"/>
      <c r="I47" s="10">
        <v>4</v>
      </c>
      <c r="J47" s="10"/>
      <c r="K47" s="10"/>
      <c r="L47" s="10"/>
      <c r="M47" s="10"/>
    </row>
    <row r="48" spans="1:13" ht="12.75">
      <c r="A48" s="4"/>
      <c r="B48" s="20">
        <f aca="true" t="shared" si="2" ref="B48:L48">IF(B30&lt;&gt;"VIDE",IF(ISBLANK(B32),"",AVERAGE(B32:B47)),"")</f>
        <v>3</v>
      </c>
      <c r="C48" s="20">
        <f t="shared" si="2"/>
        <v>3.625</v>
      </c>
      <c r="D48" s="20">
        <f t="shared" si="2"/>
        <v>4</v>
      </c>
      <c r="E48" s="20">
        <f t="shared" si="2"/>
        <v>3</v>
      </c>
      <c r="F48" s="20">
        <f t="shared" si="2"/>
        <v>3.5</v>
      </c>
      <c r="G48" s="20">
        <f t="shared" si="2"/>
        <v>3.5625</v>
      </c>
      <c r="H48" s="20">
        <f t="shared" si="2"/>
        <v>3.230769230769231</v>
      </c>
      <c r="I48" s="20">
        <f t="shared" si="2"/>
        <v>3.9375</v>
      </c>
      <c r="J48" s="20">
        <f t="shared" si="2"/>
      </c>
      <c r="K48" s="20">
        <f t="shared" si="2"/>
      </c>
      <c r="L48" s="20">
        <f t="shared" si="2"/>
      </c>
      <c r="M48" s="20">
        <f>IF(M30&lt;&gt;"VIDE",AVERAGE(M32:M47),"")</f>
      </c>
    </row>
    <row r="49" spans="2:13" ht="12.75">
      <c r="B49" s="18" t="str">
        <f aca="true" t="shared" si="3" ref="B49:M49">IF(COUNTA(B32:B47)=B31,"OK","Erreur")</f>
        <v>OK</v>
      </c>
      <c r="C49" s="18" t="str">
        <f t="shared" si="3"/>
        <v>OK</v>
      </c>
      <c r="D49" s="18" t="str">
        <f t="shared" si="3"/>
        <v>OK</v>
      </c>
      <c r="E49" s="18" t="str">
        <f t="shared" si="3"/>
        <v>OK</v>
      </c>
      <c r="F49" s="18" t="str">
        <f t="shared" si="3"/>
        <v>OK</v>
      </c>
      <c r="G49" s="18" t="str">
        <f t="shared" si="3"/>
        <v>OK</v>
      </c>
      <c r="H49" s="18" t="str">
        <f t="shared" si="3"/>
        <v>OK</v>
      </c>
      <c r="I49" s="18" t="str">
        <f t="shared" si="3"/>
        <v>OK</v>
      </c>
      <c r="J49" s="18" t="str">
        <f t="shared" si="3"/>
        <v>OK</v>
      </c>
      <c r="K49" s="18" t="str">
        <f t="shared" si="3"/>
        <v>OK</v>
      </c>
      <c r="L49" s="18" t="str">
        <f t="shared" si="3"/>
        <v>OK</v>
      </c>
      <c r="M49" s="18"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Normal="85" zoomScaleSheetLayoutView="100" workbookViewId="0" topLeftCell="A11">
      <selection activeCell="F21" sqref="F21"/>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v>0</v>
      </c>
      <c r="C7" s="10">
        <v>2</v>
      </c>
      <c r="D7" s="10">
        <v>3</v>
      </c>
      <c r="E7" s="10">
        <v>2</v>
      </c>
      <c r="F7" s="10">
        <v>1</v>
      </c>
      <c r="G7" s="10">
        <v>3</v>
      </c>
      <c r="H7" s="10">
        <v>0</v>
      </c>
      <c r="I7" s="10">
        <v>4</v>
      </c>
      <c r="J7" s="10"/>
      <c r="K7" s="10"/>
      <c r="L7" s="10"/>
      <c r="M7" s="10"/>
      <c r="N7" s="1" t="str">
        <f>equip!B24</f>
        <v>Tigre</v>
      </c>
      <c r="O7" s="14">
        <f>B23</f>
        <v>1.4375</v>
      </c>
    </row>
    <row r="8" spans="1:15" ht="12.75">
      <c r="A8" s="4">
        <v>2</v>
      </c>
      <c r="B8" s="10">
        <v>1</v>
      </c>
      <c r="C8" s="10">
        <v>4</v>
      </c>
      <c r="D8" s="10">
        <v>4</v>
      </c>
      <c r="E8" s="10">
        <v>2</v>
      </c>
      <c r="F8" s="10">
        <v>2</v>
      </c>
      <c r="G8" s="10">
        <v>3</v>
      </c>
      <c r="H8" s="10">
        <v>1</v>
      </c>
      <c r="I8" s="10">
        <v>3</v>
      </c>
      <c r="J8" s="10"/>
      <c r="K8" s="10"/>
      <c r="L8" s="10"/>
      <c r="M8" s="10"/>
      <c r="N8" s="1" t="str">
        <f>equip!B25</f>
        <v>Elephant</v>
      </c>
      <c r="O8" s="14">
        <f>C23</f>
        <v>2.8125</v>
      </c>
    </row>
    <row r="9" spans="1:15" ht="12.75">
      <c r="A9" s="4">
        <v>3</v>
      </c>
      <c r="B9" s="10">
        <v>3</v>
      </c>
      <c r="C9" s="10">
        <v>2</v>
      </c>
      <c r="D9" s="10">
        <v>1</v>
      </c>
      <c r="E9" s="10">
        <v>2</v>
      </c>
      <c r="F9" s="10">
        <v>3</v>
      </c>
      <c r="G9" s="10">
        <v>2</v>
      </c>
      <c r="H9" s="10">
        <v>3</v>
      </c>
      <c r="I9" s="10">
        <v>4</v>
      </c>
      <c r="J9" s="10"/>
      <c r="K9" s="10"/>
      <c r="L9" s="10"/>
      <c r="M9" s="10"/>
      <c r="N9" s="1" t="str">
        <f>equip!B26</f>
        <v>Panda</v>
      </c>
      <c r="O9" s="14">
        <f>D23</f>
        <v>2.4375</v>
      </c>
    </row>
    <row r="10" spans="1:15" ht="12.75">
      <c r="A10" s="4">
        <v>4</v>
      </c>
      <c r="B10" s="10">
        <v>1</v>
      </c>
      <c r="C10" s="10">
        <v>2</v>
      </c>
      <c r="D10" s="10">
        <v>4</v>
      </c>
      <c r="E10" s="10">
        <v>3</v>
      </c>
      <c r="F10" s="10">
        <v>1</v>
      </c>
      <c r="G10" s="10">
        <v>2</v>
      </c>
      <c r="H10" s="10">
        <v>1</v>
      </c>
      <c r="I10" s="10">
        <v>3</v>
      </c>
      <c r="J10" s="10"/>
      <c r="K10" s="10"/>
      <c r="L10" s="10"/>
      <c r="M10" s="10"/>
      <c r="N10" s="1" t="str">
        <f>equip!B27</f>
        <v>Kangourou</v>
      </c>
      <c r="O10" s="14">
        <f>E23</f>
        <v>2.0625</v>
      </c>
    </row>
    <row r="11" spans="1:15" ht="12.75">
      <c r="A11" s="4">
        <v>5</v>
      </c>
      <c r="B11" s="10">
        <v>2</v>
      </c>
      <c r="C11" s="10">
        <v>2</v>
      </c>
      <c r="D11" s="10">
        <v>1</v>
      </c>
      <c r="E11" s="10">
        <v>3</v>
      </c>
      <c r="F11" s="10">
        <v>1</v>
      </c>
      <c r="G11" s="10">
        <v>1</v>
      </c>
      <c r="H11" s="10">
        <v>2</v>
      </c>
      <c r="I11" s="10">
        <v>2</v>
      </c>
      <c r="J11" s="10"/>
      <c r="K11" s="10"/>
      <c r="L11" s="10"/>
      <c r="M11" s="10"/>
      <c r="N11" s="1" t="str">
        <f>equip!B28</f>
        <v>Chimpanze</v>
      </c>
      <c r="O11" s="14">
        <f>F23</f>
        <v>1.625</v>
      </c>
    </row>
    <row r="12" spans="1:15" ht="12.75">
      <c r="A12" s="4">
        <v>6</v>
      </c>
      <c r="B12" s="10">
        <v>0</v>
      </c>
      <c r="C12" s="10">
        <v>4</v>
      </c>
      <c r="D12" s="10">
        <v>2</v>
      </c>
      <c r="E12" s="10">
        <v>3</v>
      </c>
      <c r="F12" s="10">
        <v>3</v>
      </c>
      <c r="G12" s="10">
        <v>3</v>
      </c>
      <c r="H12" s="10">
        <v>3</v>
      </c>
      <c r="I12" s="10">
        <v>3</v>
      </c>
      <c r="J12" s="10"/>
      <c r="K12" s="10"/>
      <c r="L12" s="10"/>
      <c r="M12" s="10"/>
      <c r="N12" s="1" t="str">
        <f>equip!B29</f>
        <v>Rhino</v>
      </c>
      <c r="O12" s="14">
        <f>G23</f>
        <v>1.8666666666666667</v>
      </c>
    </row>
    <row r="13" spans="1:15" ht="12.75">
      <c r="A13" s="4">
        <v>7</v>
      </c>
      <c r="B13" s="10">
        <v>1</v>
      </c>
      <c r="C13" s="10">
        <v>2</v>
      </c>
      <c r="D13" s="10">
        <v>3</v>
      </c>
      <c r="E13" s="10">
        <v>3</v>
      </c>
      <c r="F13" s="10">
        <v>1</v>
      </c>
      <c r="G13" s="10">
        <v>0</v>
      </c>
      <c r="H13" s="10">
        <v>2</v>
      </c>
      <c r="I13" s="10">
        <v>4</v>
      </c>
      <c r="J13" s="10"/>
      <c r="K13" s="10"/>
      <c r="L13" s="10"/>
      <c r="M13" s="10"/>
      <c r="N13" s="1" t="str">
        <f>equip!B30</f>
        <v>Porc-Epic</v>
      </c>
      <c r="O13" s="14">
        <f>H23</f>
        <v>1.5625</v>
      </c>
    </row>
    <row r="14" spans="1:15" ht="12.75">
      <c r="A14" s="4">
        <v>8</v>
      </c>
      <c r="B14" s="10">
        <v>0</v>
      </c>
      <c r="C14" s="10">
        <v>4</v>
      </c>
      <c r="D14" s="10">
        <v>4</v>
      </c>
      <c r="E14" s="10">
        <v>2</v>
      </c>
      <c r="F14" s="10">
        <v>0</v>
      </c>
      <c r="G14" s="10">
        <v>1</v>
      </c>
      <c r="H14" s="10">
        <v>3</v>
      </c>
      <c r="I14" s="10">
        <v>2</v>
      </c>
      <c r="J14" s="10"/>
      <c r="K14" s="10"/>
      <c r="L14" s="10"/>
      <c r="M14" s="10"/>
      <c r="N14" s="1" t="str">
        <f>equip!B31</f>
        <v>Loup</v>
      </c>
      <c r="O14" s="14">
        <f>I23</f>
        <v>2.9375</v>
      </c>
    </row>
    <row r="15" spans="1:15" ht="12.75">
      <c r="A15" s="4">
        <v>9</v>
      </c>
      <c r="B15" s="10">
        <v>3</v>
      </c>
      <c r="C15" s="10">
        <v>2</v>
      </c>
      <c r="D15" s="10">
        <v>2</v>
      </c>
      <c r="E15" s="10">
        <v>3</v>
      </c>
      <c r="F15" s="10">
        <v>3</v>
      </c>
      <c r="G15" s="10">
        <v>1</v>
      </c>
      <c r="H15" s="10">
        <v>3</v>
      </c>
      <c r="I15" s="10">
        <v>3</v>
      </c>
      <c r="J15" s="10"/>
      <c r="K15" s="10"/>
      <c r="L15" s="10"/>
      <c r="M15" s="10"/>
      <c r="N15" s="1" t="str">
        <f>equip!B32</f>
        <v>VIDE</v>
      </c>
      <c r="O15" s="14">
        <f>J23</f>
      </c>
    </row>
    <row r="16" spans="1:15" ht="12.75">
      <c r="A16" s="4">
        <v>10</v>
      </c>
      <c r="B16" s="10">
        <v>2</v>
      </c>
      <c r="C16" s="10">
        <v>1</v>
      </c>
      <c r="D16" s="10">
        <v>1</v>
      </c>
      <c r="E16" s="10">
        <v>2</v>
      </c>
      <c r="F16" s="10">
        <v>2</v>
      </c>
      <c r="G16" s="10">
        <v>2</v>
      </c>
      <c r="H16" s="10">
        <v>0</v>
      </c>
      <c r="I16" s="10">
        <v>2</v>
      </c>
      <c r="J16" s="10"/>
      <c r="K16" s="10"/>
      <c r="L16" s="10"/>
      <c r="M16" s="10"/>
      <c r="N16" s="1" t="str">
        <f>equip!B33</f>
        <v>VIDE</v>
      </c>
      <c r="O16" s="14">
        <f>K23</f>
      </c>
    </row>
    <row r="17" spans="1:15" ht="12.75">
      <c r="A17" s="4">
        <v>11</v>
      </c>
      <c r="B17" s="10">
        <v>3</v>
      </c>
      <c r="C17" s="10">
        <v>4</v>
      </c>
      <c r="D17" s="10">
        <v>4</v>
      </c>
      <c r="E17" s="10">
        <v>1</v>
      </c>
      <c r="F17" s="10">
        <v>2</v>
      </c>
      <c r="G17" s="10">
        <v>3</v>
      </c>
      <c r="H17" s="10">
        <v>1</v>
      </c>
      <c r="I17" s="10">
        <v>4</v>
      </c>
      <c r="J17" s="10"/>
      <c r="K17" s="10"/>
      <c r="L17" s="10"/>
      <c r="M17" s="10"/>
      <c r="N17" s="1" t="str">
        <f>equip!B34</f>
        <v>VIDE</v>
      </c>
      <c r="O17" s="14">
        <f>L23</f>
      </c>
    </row>
    <row r="18" spans="1:15" ht="12.75">
      <c r="A18" s="4">
        <v>12</v>
      </c>
      <c r="B18" s="10">
        <v>2</v>
      </c>
      <c r="C18" s="10">
        <v>2</v>
      </c>
      <c r="D18" s="10">
        <v>2</v>
      </c>
      <c r="E18" s="10">
        <v>1</v>
      </c>
      <c r="F18" s="10">
        <v>3</v>
      </c>
      <c r="G18" s="10">
        <v>0</v>
      </c>
      <c r="H18" s="10">
        <v>0</v>
      </c>
      <c r="I18" s="10">
        <v>4</v>
      </c>
      <c r="J18" s="10"/>
      <c r="K18" s="10"/>
      <c r="L18" s="10"/>
      <c r="M18" s="10"/>
      <c r="N18" s="1" t="str">
        <f>equip!B35</f>
        <v>VIDE</v>
      </c>
      <c r="O18" s="14">
        <f>M23</f>
      </c>
    </row>
    <row r="19" spans="1:13" ht="12.75">
      <c r="A19" s="4">
        <v>13</v>
      </c>
      <c r="B19" s="10">
        <v>2</v>
      </c>
      <c r="C19" s="10">
        <v>4</v>
      </c>
      <c r="D19" s="10">
        <v>2</v>
      </c>
      <c r="E19" s="10">
        <v>3</v>
      </c>
      <c r="F19" s="10">
        <v>0</v>
      </c>
      <c r="G19" s="10">
        <v>4</v>
      </c>
      <c r="H19" s="10">
        <v>3</v>
      </c>
      <c r="I19" s="10">
        <v>2</v>
      </c>
      <c r="J19" s="10"/>
      <c r="K19" s="10"/>
      <c r="L19" s="10"/>
      <c r="M19" s="10"/>
    </row>
    <row r="20" spans="1:13" ht="12.75">
      <c r="A20" s="4">
        <v>14</v>
      </c>
      <c r="B20" s="10">
        <v>3</v>
      </c>
      <c r="C20" s="10">
        <v>4</v>
      </c>
      <c r="D20" s="10">
        <v>1</v>
      </c>
      <c r="E20" s="10">
        <v>0</v>
      </c>
      <c r="F20" s="10">
        <v>0</v>
      </c>
      <c r="G20" s="10">
        <v>2</v>
      </c>
      <c r="H20" s="10">
        <v>1</v>
      </c>
      <c r="I20" s="10">
        <v>3</v>
      </c>
      <c r="J20" s="10"/>
      <c r="K20" s="10"/>
      <c r="L20" s="10"/>
      <c r="M20" s="10"/>
    </row>
    <row r="21" spans="1:13" ht="12.75">
      <c r="A21" s="4">
        <v>15</v>
      </c>
      <c r="B21" s="10">
        <v>0</v>
      </c>
      <c r="C21" s="10">
        <v>4</v>
      </c>
      <c r="D21" s="10">
        <v>1</v>
      </c>
      <c r="E21" s="10">
        <v>0</v>
      </c>
      <c r="F21" s="10">
        <v>3</v>
      </c>
      <c r="G21" s="10">
        <v>1</v>
      </c>
      <c r="H21" s="10">
        <v>1</v>
      </c>
      <c r="I21" s="10">
        <v>2</v>
      </c>
      <c r="J21" s="10"/>
      <c r="K21" s="10"/>
      <c r="L21" s="10"/>
      <c r="M21" s="10"/>
    </row>
    <row r="22" spans="1:13" ht="12.75">
      <c r="A22" s="4">
        <v>16</v>
      </c>
      <c r="B22" s="10">
        <v>0</v>
      </c>
      <c r="C22" s="10">
        <v>2</v>
      </c>
      <c r="D22" s="10">
        <v>4</v>
      </c>
      <c r="E22" s="10">
        <v>3</v>
      </c>
      <c r="F22" s="10">
        <v>1</v>
      </c>
      <c r="G22" s="10"/>
      <c r="H22" s="10">
        <v>1</v>
      </c>
      <c r="I22" s="10">
        <v>2</v>
      </c>
      <c r="J22" s="10"/>
      <c r="K22" s="10"/>
      <c r="L22" s="10"/>
      <c r="M22" s="10"/>
    </row>
    <row r="23" spans="1:13" ht="12.75">
      <c r="A23" s="4"/>
      <c r="B23" s="23">
        <f aca="true" t="shared" si="0" ref="B23:L23">IF(B5&lt;&gt;"VIDE",IF(ISBLANK(B7),"",AVERAGE(B7:B22)),"")</f>
        <v>1.4375</v>
      </c>
      <c r="C23" s="23">
        <f t="shared" si="0"/>
        <v>2.8125</v>
      </c>
      <c r="D23" s="23">
        <f t="shared" si="0"/>
        <v>2.4375</v>
      </c>
      <c r="E23" s="23">
        <f t="shared" si="0"/>
        <v>2.0625</v>
      </c>
      <c r="F23" s="23">
        <f t="shared" si="0"/>
        <v>1.625</v>
      </c>
      <c r="G23" s="23">
        <f t="shared" si="0"/>
        <v>1.8666666666666667</v>
      </c>
      <c r="H23" s="23">
        <f t="shared" si="0"/>
        <v>1.5625</v>
      </c>
      <c r="I23" s="23">
        <f t="shared" si="0"/>
        <v>2.9375</v>
      </c>
      <c r="J23" s="23">
        <f t="shared" si="0"/>
      </c>
      <c r="K23" s="23">
        <f t="shared" si="0"/>
      </c>
      <c r="L23" s="23">
        <f t="shared" si="0"/>
      </c>
      <c r="M23" s="23">
        <f>IF(M5&lt;&gt;"VIDE",AVERAGE(M7:M22),"")</f>
      </c>
    </row>
    <row r="24" spans="1:13" ht="12.75">
      <c r="A24" s="9"/>
      <c r="B24" s="23" t="str">
        <f aca="true" t="shared" si="1" ref="B24:M24">IF(COUNTA(B7:B22)=B6,"OK","Erreur")</f>
        <v>OK</v>
      </c>
      <c r="C24" s="23" t="str">
        <f t="shared" si="1"/>
        <v>OK</v>
      </c>
      <c r="D24" s="23" t="str">
        <f t="shared" si="1"/>
        <v>OK</v>
      </c>
      <c r="E24" s="23" t="str">
        <f t="shared" si="1"/>
        <v>OK</v>
      </c>
      <c r="F24" s="23" t="str">
        <f t="shared" si="1"/>
        <v>OK</v>
      </c>
      <c r="G24" s="23" t="str">
        <f t="shared" si="1"/>
        <v>OK</v>
      </c>
      <c r="H24" s="23" t="str">
        <f t="shared" si="1"/>
        <v>OK</v>
      </c>
      <c r="I24" s="23" t="str">
        <f t="shared" si="1"/>
        <v>OK</v>
      </c>
      <c r="J24" s="23" t="str">
        <f t="shared" si="1"/>
        <v>OK</v>
      </c>
      <c r="K24" s="23" t="str">
        <f t="shared" si="1"/>
        <v>OK</v>
      </c>
      <c r="L24" s="23" t="str">
        <f t="shared" si="1"/>
        <v>OK</v>
      </c>
      <c r="M24" s="23" t="str">
        <f t="shared" si="1"/>
        <v>OK</v>
      </c>
    </row>
    <row r="25" spans="1:13" ht="12.75">
      <c r="A25" s="62" t="s">
        <v>17</v>
      </c>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v>4</v>
      </c>
      <c r="C32" s="10">
        <v>4</v>
      </c>
      <c r="D32" s="10">
        <v>3</v>
      </c>
      <c r="E32" s="10">
        <v>3</v>
      </c>
      <c r="F32" s="10">
        <v>3</v>
      </c>
      <c r="G32" s="10">
        <v>1</v>
      </c>
      <c r="H32" s="10">
        <v>1</v>
      </c>
      <c r="I32" s="10">
        <v>4</v>
      </c>
      <c r="J32" s="10"/>
      <c r="K32" s="10"/>
      <c r="L32" s="10"/>
      <c r="M32" s="10"/>
      <c r="N32" s="1" t="str">
        <f>equip!G24</f>
        <v>Lion</v>
      </c>
      <c r="O32" s="14">
        <f>B48</f>
        <v>2.6875</v>
      </c>
    </row>
    <row r="33" spans="1:15" ht="12.75">
      <c r="A33" s="4">
        <v>2</v>
      </c>
      <c r="B33" s="10">
        <v>4</v>
      </c>
      <c r="C33" s="10">
        <v>2</v>
      </c>
      <c r="D33" s="10">
        <v>2</v>
      </c>
      <c r="E33" s="10">
        <v>2</v>
      </c>
      <c r="F33" s="10">
        <v>2</v>
      </c>
      <c r="G33" s="10">
        <v>3</v>
      </c>
      <c r="H33" s="10">
        <v>2</v>
      </c>
      <c r="I33" s="10">
        <v>4</v>
      </c>
      <c r="J33" s="10"/>
      <c r="K33" s="10"/>
      <c r="L33" s="10"/>
      <c r="M33" s="10"/>
      <c r="N33" s="1" t="str">
        <f>equip!G25</f>
        <v>Grizzli</v>
      </c>
      <c r="O33" s="14">
        <f>C48</f>
        <v>1.9375</v>
      </c>
    </row>
    <row r="34" spans="1:15" ht="12.75">
      <c r="A34" s="4">
        <v>3</v>
      </c>
      <c r="B34" s="10">
        <v>2</v>
      </c>
      <c r="C34" s="10">
        <v>1</v>
      </c>
      <c r="D34" s="10">
        <v>3</v>
      </c>
      <c r="E34" s="10">
        <v>3</v>
      </c>
      <c r="F34" s="10">
        <v>3</v>
      </c>
      <c r="G34" s="10">
        <v>2</v>
      </c>
      <c r="H34" s="10">
        <v>1</v>
      </c>
      <c r="I34" s="10">
        <v>2</v>
      </c>
      <c r="J34" s="10"/>
      <c r="K34" s="10"/>
      <c r="L34" s="10"/>
      <c r="M34" s="10"/>
      <c r="N34" s="1" t="str">
        <f>equip!G26</f>
        <v>Vautour</v>
      </c>
      <c r="O34" s="14">
        <f>D48</f>
        <v>2.6875</v>
      </c>
    </row>
    <row r="35" spans="1:15" ht="12.75">
      <c r="A35" s="4">
        <v>4</v>
      </c>
      <c r="B35" s="10">
        <v>2</v>
      </c>
      <c r="C35" s="10">
        <v>4</v>
      </c>
      <c r="D35" s="10">
        <v>3</v>
      </c>
      <c r="E35" s="10">
        <v>1</v>
      </c>
      <c r="F35" s="10">
        <v>3</v>
      </c>
      <c r="G35" s="10">
        <v>2</v>
      </c>
      <c r="H35" s="10">
        <v>0</v>
      </c>
      <c r="I35" s="10">
        <v>2</v>
      </c>
      <c r="J35" s="10"/>
      <c r="K35" s="10"/>
      <c r="L35" s="10"/>
      <c r="M35" s="10"/>
      <c r="N35" s="1" t="str">
        <f>equip!G27</f>
        <v>Croco</v>
      </c>
      <c r="O35" s="14">
        <f>E48</f>
        <v>2.125</v>
      </c>
    </row>
    <row r="36" spans="1:15" ht="12.75">
      <c r="A36" s="4">
        <v>5</v>
      </c>
      <c r="B36" s="10">
        <v>3</v>
      </c>
      <c r="C36" s="10">
        <v>1</v>
      </c>
      <c r="D36" s="10">
        <v>2</v>
      </c>
      <c r="E36" s="10">
        <v>3</v>
      </c>
      <c r="F36" s="10">
        <v>1</v>
      </c>
      <c r="G36" s="10">
        <v>2</v>
      </c>
      <c r="H36" s="10">
        <v>1</v>
      </c>
      <c r="I36" s="10">
        <v>4</v>
      </c>
      <c r="J36" s="10"/>
      <c r="K36" s="10"/>
      <c r="L36" s="10"/>
      <c r="M36" s="10"/>
      <c r="N36" s="1" t="str">
        <f>equip!G28</f>
        <v>Pelican</v>
      </c>
      <c r="O36" s="14">
        <f>F48</f>
        <v>2.375</v>
      </c>
    </row>
    <row r="37" spans="1:15" ht="12.75">
      <c r="A37" s="4">
        <v>6</v>
      </c>
      <c r="B37" s="10">
        <v>2</v>
      </c>
      <c r="C37" s="10">
        <v>3</v>
      </c>
      <c r="D37" s="10">
        <v>4</v>
      </c>
      <c r="E37" s="10">
        <v>3</v>
      </c>
      <c r="F37" s="10">
        <v>3</v>
      </c>
      <c r="G37" s="10">
        <v>0</v>
      </c>
      <c r="H37" s="10">
        <v>3</v>
      </c>
      <c r="I37" s="10">
        <v>3</v>
      </c>
      <c r="J37" s="10"/>
      <c r="K37" s="10"/>
      <c r="L37" s="10"/>
      <c r="M37" s="10"/>
      <c r="N37" s="1" t="str">
        <f>equip!G29</f>
        <v>Bizon</v>
      </c>
      <c r="O37" s="14">
        <f>G48</f>
        <v>1.8125</v>
      </c>
    </row>
    <row r="38" spans="1:15" ht="12.75">
      <c r="A38" s="4">
        <v>7</v>
      </c>
      <c r="B38" s="10">
        <v>4</v>
      </c>
      <c r="C38" s="10">
        <v>2</v>
      </c>
      <c r="D38" s="10">
        <v>3</v>
      </c>
      <c r="E38" s="10">
        <v>2</v>
      </c>
      <c r="F38" s="10">
        <v>2</v>
      </c>
      <c r="G38" s="10">
        <v>0</v>
      </c>
      <c r="H38" s="10">
        <v>2</v>
      </c>
      <c r="I38" s="10">
        <v>3</v>
      </c>
      <c r="J38" s="10"/>
      <c r="K38" s="10"/>
      <c r="L38" s="10"/>
      <c r="M38" s="10"/>
      <c r="N38" s="1" t="str">
        <f>equip!G30</f>
        <v>Zebre</v>
      </c>
      <c r="O38" s="14">
        <f>H48</f>
        <v>1.5384615384615385</v>
      </c>
    </row>
    <row r="39" spans="1:15" ht="12.75">
      <c r="A39" s="4">
        <v>8</v>
      </c>
      <c r="B39" s="10">
        <v>4</v>
      </c>
      <c r="C39" s="22">
        <v>1</v>
      </c>
      <c r="D39" s="10">
        <v>3</v>
      </c>
      <c r="E39" s="10">
        <v>3</v>
      </c>
      <c r="F39" s="10">
        <v>3</v>
      </c>
      <c r="G39" s="10">
        <v>2</v>
      </c>
      <c r="H39" s="10">
        <v>1</v>
      </c>
      <c r="I39" s="10">
        <v>3</v>
      </c>
      <c r="J39" s="10"/>
      <c r="K39" s="10"/>
      <c r="L39" s="10"/>
      <c r="M39" s="10"/>
      <c r="N39" s="1" t="str">
        <f>equip!G31</f>
        <v>Cheval</v>
      </c>
      <c r="O39" s="14">
        <f>I48</f>
        <v>3.0625</v>
      </c>
    </row>
    <row r="40" spans="1:15" ht="12.75">
      <c r="A40" s="4">
        <v>9</v>
      </c>
      <c r="B40" s="10">
        <v>2</v>
      </c>
      <c r="C40" s="10">
        <v>1</v>
      </c>
      <c r="D40" s="10">
        <v>3</v>
      </c>
      <c r="E40" s="10">
        <v>3</v>
      </c>
      <c r="F40" s="10">
        <v>1</v>
      </c>
      <c r="G40" s="10">
        <v>2</v>
      </c>
      <c r="H40" s="10">
        <v>1</v>
      </c>
      <c r="I40" s="10">
        <v>3</v>
      </c>
      <c r="J40" s="10"/>
      <c r="K40" s="10"/>
      <c r="L40" s="10"/>
      <c r="M40" s="10"/>
      <c r="N40" s="1" t="str">
        <f>equip!G32</f>
        <v>VIDE</v>
      </c>
      <c r="O40" s="14">
        <f>J48</f>
      </c>
    </row>
    <row r="41" spans="1:15" ht="12.75">
      <c r="A41" s="4">
        <v>10</v>
      </c>
      <c r="B41" s="10">
        <v>2</v>
      </c>
      <c r="C41" s="10">
        <v>2</v>
      </c>
      <c r="D41" s="10">
        <v>3</v>
      </c>
      <c r="E41" s="10">
        <v>1</v>
      </c>
      <c r="F41" s="10">
        <v>2</v>
      </c>
      <c r="G41" s="10">
        <v>0</v>
      </c>
      <c r="H41" s="10">
        <v>2</v>
      </c>
      <c r="I41" s="10">
        <v>4</v>
      </c>
      <c r="J41" s="10"/>
      <c r="K41" s="10"/>
      <c r="L41" s="10"/>
      <c r="M41" s="10"/>
      <c r="N41" s="1" t="str">
        <f>equip!G33</f>
        <v>VIDE</v>
      </c>
      <c r="O41" s="14">
        <f>K48</f>
      </c>
    </row>
    <row r="42" spans="1:15" ht="12.75">
      <c r="A42" s="4">
        <v>11</v>
      </c>
      <c r="B42" s="10">
        <v>3</v>
      </c>
      <c r="C42" s="10">
        <v>1</v>
      </c>
      <c r="D42" s="10">
        <v>3</v>
      </c>
      <c r="E42" s="10">
        <v>1</v>
      </c>
      <c r="F42" s="10">
        <v>3</v>
      </c>
      <c r="G42" s="10">
        <v>2</v>
      </c>
      <c r="H42" s="10">
        <v>2</v>
      </c>
      <c r="I42" s="10">
        <v>2</v>
      </c>
      <c r="J42" s="10"/>
      <c r="K42" s="10"/>
      <c r="L42" s="10"/>
      <c r="M42" s="10"/>
      <c r="N42" s="1" t="str">
        <f>equip!G34</f>
        <v>VIDE</v>
      </c>
      <c r="O42" s="14">
        <f>L48</f>
      </c>
    </row>
    <row r="43" spans="1:15" ht="12.75">
      <c r="A43" s="4">
        <v>12</v>
      </c>
      <c r="B43" s="10">
        <v>2</v>
      </c>
      <c r="C43" s="10">
        <v>2</v>
      </c>
      <c r="D43" s="10">
        <v>2</v>
      </c>
      <c r="E43" s="10">
        <v>1</v>
      </c>
      <c r="F43" s="10">
        <v>3</v>
      </c>
      <c r="G43" s="10">
        <v>3</v>
      </c>
      <c r="H43" s="10">
        <v>2</v>
      </c>
      <c r="I43" s="10">
        <v>2</v>
      </c>
      <c r="J43" s="10"/>
      <c r="K43" s="10"/>
      <c r="L43" s="10"/>
      <c r="M43" s="10"/>
      <c r="N43" s="1" t="str">
        <f>equip!G35</f>
        <v>VIDE</v>
      </c>
      <c r="O43" s="14">
        <f>M48</f>
      </c>
    </row>
    <row r="44" spans="1:13" ht="12.75">
      <c r="A44" s="4">
        <v>13</v>
      </c>
      <c r="B44" s="10">
        <v>2</v>
      </c>
      <c r="C44" s="10">
        <v>4</v>
      </c>
      <c r="D44" s="10">
        <v>3</v>
      </c>
      <c r="E44" s="10">
        <v>2</v>
      </c>
      <c r="F44" s="10">
        <v>2</v>
      </c>
      <c r="G44" s="10">
        <v>3</v>
      </c>
      <c r="H44" s="10">
        <v>2</v>
      </c>
      <c r="I44" s="10">
        <v>4</v>
      </c>
      <c r="J44" s="10"/>
      <c r="K44" s="10"/>
      <c r="L44" s="10"/>
      <c r="M44" s="10"/>
    </row>
    <row r="45" spans="1:13" ht="12.75">
      <c r="A45" s="4">
        <v>14</v>
      </c>
      <c r="B45" s="10">
        <v>2</v>
      </c>
      <c r="C45" s="10">
        <v>1</v>
      </c>
      <c r="D45" s="10">
        <v>3</v>
      </c>
      <c r="E45" s="10">
        <v>2</v>
      </c>
      <c r="F45" s="10">
        <v>3</v>
      </c>
      <c r="G45" s="10">
        <v>3</v>
      </c>
      <c r="H45" s="10"/>
      <c r="I45" s="10">
        <v>3</v>
      </c>
      <c r="J45" s="10"/>
      <c r="K45" s="10"/>
      <c r="L45" s="10"/>
      <c r="M45" s="10"/>
    </row>
    <row r="46" spans="1:13" ht="12.75">
      <c r="A46" s="4">
        <v>15</v>
      </c>
      <c r="B46" s="10">
        <v>2</v>
      </c>
      <c r="C46" s="10">
        <v>1</v>
      </c>
      <c r="D46" s="10">
        <v>1</v>
      </c>
      <c r="E46" s="10">
        <v>2</v>
      </c>
      <c r="F46" s="10">
        <v>3</v>
      </c>
      <c r="G46" s="10">
        <v>2</v>
      </c>
      <c r="H46" s="10"/>
      <c r="I46" s="10">
        <v>4</v>
      </c>
      <c r="J46" s="10"/>
      <c r="K46" s="10"/>
      <c r="L46" s="10"/>
      <c r="M46" s="10"/>
    </row>
    <row r="47" spans="1:13" ht="12.75">
      <c r="A47" s="4">
        <v>16</v>
      </c>
      <c r="B47" s="10">
        <v>3</v>
      </c>
      <c r="C47" s="10">
        <v>1</v>
      </c>
      <c r="D47" s="10">
        <v>2</v>
      </c>
      <c r="E47" s="10">
        <v>2</v>
      </c>
      <c r="F47" s="10">
        <v>1</v>
      </c>
      <c r="G47" s="10">
        <v>2</v>
      </c>
      <c r="H47" s="10"/>
      <c r="I47" s="10">
        <v>2</v>
      </c>
      <c r="J47" s="10"/>
      <c r="K47" s="10"/>
      <c r="L47" s="10"/>
      <c r="M47" s="10"/>
    </row>
    <row r="48" spans="1:13" ht="12.75">
      <c r="A48" s="4"/>
      <c r="B48" s="23">
        <f aca="true" t="shared" si="2" ref="B48:L48">IF(B30&lt;&gt;"VIDE",IF(ISBLANK(B32),"",AVERAGE(B32:B47)),"")</f>
        <v>2.6875</v>
      </c>
      <c r="C48" s="23">
        <f t="shared" si="2"/>
        <v>1.9375</v>
      </c>
      <c r="D48" s="23">
        <f t="shared" si="2"/>
        <v>2.6875</v>
      </c>
      <c r="E48" s="23">
        <f t="shared" si="2"/>
        <v>2.125</v>
      </c>
      <c r="F48" s="23">
        <f t="shared" si="2"/>
        <v>2.375</v>
      </c>
      <c r="G48" s="23">
        <f t="shared" si="2"/>
        <v>1.8125</v>
      </c>
      <c r="H48" s="23">
        <f t="shared" si="2"/>
        <v>1.5384615384615385</v>
      </c>
      <c r="I48" s="23">
        <f t="shared" si="2"/>
        <v>3.0625</v>
      </c>
      <c r="J48" s="23">
        <f t="shared" si="2"/>
      </c>
      <c r="K48" s="23">
        <f t="shared" si="2"/>
      </c>
      <c r="L48" s="23">
        <f t="shared" si="2"/>
      </c>
      <c r="M48" s="23">
        <f>IF(M30&lt;&gt;"VIDE",AVERAGE(M32:M47),"")</f>
      </c>
    </row>
    <row r="49" spans="2:13" ht="12.75">
      <c r="B49" s="23" t="str">
        <f aca="true" t="shared" si="3" ref="B49:M49">IF(COUNTA(B32:B47)=B31,"OK","Erreur")</f>
        <v>OK</v>
      </c>
      <c r="C49" s="23" t="str">
        <f t="shared" si="3"/>
        <v>OK</v>
      </c>
      <c r="D49" s="23" t="str">
        <f t="shared" si="3"/>
        <v>OK</v>
      </c>
      <c r="E49" s="23" t="str">
        <f t="shared" si="3"/>
        <v>OK</v>
      </c>
      <c r="F49" s="23" t="str">
        <f t="shared" si="3"/>
        <v>OK</v>
      </c>
      <c r="G49" s="23" t="str">
        <f t="shared" si="3"/>
        <v>OK</v>
      </c>
      <c r="H49" s="23" t="str">
        <f t="shared" si="3"/>
        <v>OK</v>
      </c>
      <c r="I49" s="23" t="str">
        <f t="shared" si="3"/>
        <v>OK</v>
      </c>
      <c r="J49" s="23" t="str">
        <f t="shared" si="3"/>
        <v>OK</v>
      </c>
      <c r="K49" s="23" t="str">
        <f t="shared" si="3"/>
        <v>OK</v>
      </c>
      <c r="L49" s="23" t="str">
        <f t="shared" si="3"/>
        <v>OK</v>
      </c>
      <c r="M49" s="23"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sheetPr>
    <tabColor rgb="FF00B050"/>
    <pageSetUpPr fitToPage="1"/>
  </sheetPr>
  <dimension ref="A1:O50"/>
  <sheetViews>
    <sheetView view="pageLayout" zoomScale="85" zoomScaleNormal="101" zoomScaleSheetLayoutView="85" zoomScalePageLayoutView="85" workbookViewId="0" topLeftCell="A3">
      <selection activeCell="B23" sqref="B23"/>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v>4</v>
      </c>
      <c r="C7" s="10">
        <v>3</v>
      </c>
      <c r="D7" s="10">
        <v>4</v>
      </c>
      <c r="E7" s="10">
        <v>4</v>
      </c>
      <c r="F7" s="10">
        <v>3</v>
      </c>
      <c r="G7" s="10">
        <v>4</v>
      </c>
      <c r="H7" s="10">
        <v>4</v>
      </c>
      <c r="I7" s="10">
        <v>2</v>
      </c>
      <c r="J7" s="10"/>
      <c r="K7" s="10"/>
      <c r="L7" s="10"/>
      <c r="M7" s="10"/>
      <c r="N7" s="1" t="str">
        <f>equip!B24</f>
        <v>Tigre</v>
      </c>
      <c r="O7" s="14">
        <f>B23</f>
        <v>3.8125</v>
      </c>
    </row>
    <row r="8" spans="1:15" ht="12.75">
      <c r="A8" s="4">
        <v>2</v>
      </c>
      <c r="B8" s="10">
        <v>5</v>
      </c>
      <c r="C8" s="10">
        <v>3</v>
      </c>
      <c r="D8" s="10">
        <v>5</v>
      </c>
      <c r="E8" s="10">
        <v>4</v>
      </c>
      <c r="F8" s="10">
        <v>5</v>
      </c>
      <c r="G8" s="10">
        <v>4</v>
      </c>
      <c r="H8" s="10">
        <v>3</v>
      </c>
      <c r="I8" s="10">
        <v>5</v>
      </c>
      <c r="J8" s="10"/>
      <c r="K8" s="10"/>
      <c r="L8" s="10"/>
      <c r="M8" s="10"/>
      <c r="N8" s="1" t="str">
        <f>equip!B25</f>
        <v>Elephant</v>
      </c>
      <c r="O8" s="14">
        <f>C23</f>
        <v>3.9375</v>
      </c>
    </row>
    <row r="9" spans="1:15" ht="12.75">
      <c r="A9" s="4">
        <v>3</v>
      </c>
      <c r="B9" s="10">
        <v>3</v>
      </c>
      <c r="C9" s="10">
        <v>3</v>
      </c>
      <c r="D9" s="10">
        <v>2</v>
      </c>
      <c r="E9" s="10">
        <v>5</v>
      </c>
      <c r="F9" s="10">
        <v>4</v>
      </c>
      <c r="G9" s="10">
        <v>5</v>
      </c>
      <c r="H9" s="10">
        <v>6</v>
      </c>
      <c r="I9" s="10">
        <v>4</v>
      </c>
      <c r="J9" s="10"/>
      <c r="K9" s="10"/>
      <c r="L9" s="10"/>
      <c r="M9" s="10"/>
      <c r="N9" s="1" t="str">
        <f>equip!B26</f>
        <v>Panda</v>
      </c>
      <c r="O9" s="14">
        <f>D23</f>
        <v>3.75</v>
      </c>
    </row>
    <row r="10" spans="1:15" ht="12.75">
      <c r="A10" s="4">
        <v>4</v>
      </c>
      <c r="B10" s="10">
        <v>4</v>
      </c>
      <c r="C10" s="10">
        <v>3</v>
      </c>
      <c r="D10" s="10">
        <v>3</v>
      </c>
      <c r="E10" s="10">
        <v>4</v>
      </c>
      <c r="F10" s="10">
        <v>2</v>
      </c>
      <c r="G10" s="10">
        <v>7</v>
      </c>
      <c r="H10" s="10">
        <v>4</v>
      </c>
      <c r="I10" s="10">
        <v>3</v>
      </c>
      <c r="J10" s="10"/>
      <c r="K10" s="10"/>
      <c r="L10" s="10"/>
      <c r="M10" s="10"/>
      <c r="N10" s="1" t="str">
        <f>equip!B27</f>
        <v>Kangourou</v>
      </c>
      <c r="O10" s="14">
        <f>E23</f>
        <v>3.75</v>
      </c>
    </row>
    <row r="11" spans="1:15" ht="12.75">
      <c r="A11" s="4">
        <v>5</v>
      </c>
      <c r="B11" s="10">
        <v>3</v>
      </c>
      <c r="C11" s="10">
        <v>3</v>
      </c>
      <c r="D11" s="10">
        <v>3</v>
      </c>
      <c r="E11" s="10">
        <v>4</v>
      </c>
      <c r="F11" s="10">
        <v>5</v>
      </c>
      <c r="G11" s="10">
        <v>3</v>
      </c>
      <c r="H11" s="10">
        <v>3</v>
      </c>
      <c r="I11" s="10">
        <v>3</v>
      </c>
      <c r="J11" s="10"/>
      <c r="K11" s="10"/>
      <c r="L11" s="10"/>
      <c r="M11" s="10"/>
      <c r="N11" s="1" t="str">
        <f>equip!B28</f>
        <v>Chimpanze</v>
      </c>
      <c r="O11" s="14">
        <f>F23</f>
        <v>4</v>
      </c>
    </row>
    <row r="12" spans="1:15" ht="12.75">
      <c r="A12" s="4">
        <v>6</v>
      </c>
      <c r="B12" s="10">
        <v>4</v>
      </c>
      <c r="C12" s="10">
        <v>3</v>
      </c>
      <c r="D12" s="10">
        <v>4</v>
      </c>
      <c r="E12" s="10">
        <v>4</v>
      </c>
      <c r="F12" s="10">
        <v>3</v>
      </c>
      <c r="G12" s="10">
        <v>4</v>
      </c>
      <c r="H12" s="10">
        <v>5</v>
      </c>
      <c r="I12" s="10">
        <v>4</v>
      </c>
      <c r="J12" s="10"/>
      <c r="K12" s="10"/>
      <c r="L12" s="10"/>
      <c r="M12" s="10"/>
      <c r="N12" s="1" t="str">
        <f>equip!B29</f>
        <v>Rhino</v>
      </c>
      <c r="O12" s="14">
        <f>G23</f>
        <v>4</v>
      </c>
    </row>
    <row r="13" spans="1:15" ht="12.75">
      <c r="A13" s="4">
        <v>7</v>
      </c>
      <c r="B13" s="10">
        <v>3</v>
      </c>
      <c r="C13" s="10">
        <v>7</v>
      </c>
      <c r="D13" s="10">
        <v>5</v>
      </c>
      <c r="E13" s="10">
        <v>5</v>
      </c>
      <c r="F13" s="10">
        <v>4</v>
      </c>
      <c r="G13" s="10">
        <v>5</v>
      </c>
      <c r="H13" s="10">
        <v>3</v>
      </c>
      <c r="I13" s="10">
        <v>5</v>
      </c>
      <c r="J13" s="10"/>
      <c r="K13" s="10"/>
      <c r="L13" s="10"/>
      <c r="M13" s="10"/>
      <c r="N13" s="1" t="str">
        <f>equip!B30</f>
        <v>Porc-Epic</v>
      </c>
      <c r="O13" s="14">
        <f>H23</f>
        <v>3.8125</v>
      </c>
    </row>
    <row r="14" spans="1:15" ht="12.75">
      <c r="A14" s="4">
        <v>8</v>
      </c>
      <c r="B14" s="10">
        <v>4</v>
      </c>
      <c r="C14" s="10">
        <v>4</v>
      </c>
      <c r="D14" s="10">
        <v>4</v>
      </c>
      <c r="E14" s="10">
        <v>3</v>
      </c>
      <c r="F14" s="10">
        <v>4</v>
      </c>
      <c r="G14" s="10">
        <v>3</v>
      </c>
      <c r="H14" s="10">
        <v>5</v>
      </c>
      <c r="I14" s="10">
        <v>5</v>
      </c>
      <c r="J14" s="10"/>
      <c r="K14" s="10"/>
      <c r="L14" s="10"/>
      <c r="M14" s="10"/>
      <c r="N14" s="1" t="str">
        <f>equip!B31</f>
        <v>Loup</v>
      </c>
      <c r="O14" s="14">
        <f>I23</f>
        <v>3.6875</v>
      </c>
    </row>
    <row r="15" spans="1:15" ht="12.75">
      <c r="A15" s="4">
        <v>9</v>
      </c>
      <c r="B15" s="10">
        <v>5</v>
      </c>
      <c r="C15" s="10">
        <v>4</v>
      </c>
      <c r="D15" s="10">
        <v>4</v>
      </c>
      <c r="E15" s="10">
        <v>3</v>
      </c>
      <c r="F15" s="10">
        <v>5</v>
      </c>
      <c r="G15" s="10">
        <v>4</v>
      </c>
      <c r="H15" s="10">
        <v>4</v>
      </c>
      <c r="I15" s="10">
        <v>4</v>
      </c>
      <c r="J15" s="10"/>
      <c r="K15" s="10"/>
      <c r="L15" s="10"/>
      <c r="M15" s="10"/>
      <c r="N15" s="1" t="str">
        <f>equip!B32</f>
        <v>VIDE</v>
      </c>
      <c r="O15" s="14">
        <f>J23</f>
      </c>
    </row>
    <row r="16" spans="1:15" ht="12.75">
      <c r="A16" s="4">
        <v>10</v>
      </c>
      <c r="B16" s="10">
        <v>5</v>
      </c>
      <c r="C16" s="10">
        <v>5</v>
      </c>
      <c r="D16" s="10">
        <v>3</v>
      </c>
      <c r="E16" s="10">
        <v>2</v>
      </c>
      <c r="F16" s="10">
        <v>5</v>
      </c>
      <c r="G16" s="10">
        <v>5</v>
      </c>
      <c r="H16" s="10">
        <v>5</v>
      </c>
      <c r="I16" s="10">
        <v>4</v>
      </c>
      <c r="J16" s="10"/>
      <c r="K16" s="10"/>
      <c r="L16" s="10"/>
      <c r="M16" s="10"/>
      <c r="N16" s="1" t="str">
        <f>equip!B33</f>
        <v>VIDE</v>
      </c>
      <c r="O16" s="14">
        <f>K23</f>
      </c>
    </row>
    <row r="17" spans="1:15" ht="12.75">
      <c r="A17" s="4">
        <v>11</v>
      </c>
      <c r="B17" s="10">
        <v>4</v>
      </c>
      <c r="C17" s="10">
        <v>6</v>
      </c>
      <c r="D17" s="10">
        <v>4</v>
      </c>
      <c r="E17" s="10">
        <v>5</v>
      </c>
      <c r="F17" s="10">
        <v>5</v>
      </c>
      <c r="G17" s="10">
        <v>4</v>
      </c>
      <c r="H17" s="10">
        <v>3</v>
      </c>
      <c r="I17" s="10">
        <v>4</v>
      </c>
      <c r="J17" s="10"/>
      <c r="K17" s="10"/>
      <c r="L17" s="10"/>
      <c r="M17" s="10"/>
      <c r="N17" s="1" t="str">
        <f>equip!B34</f>
        <v>VIDE</v>
      </c>
      <c r="O17" s="14">
        <f>L23</f>
      </c>
    </row>
    <row r="18" spans="1:15" ht="12.75">
      <c r="A18" s="4">
        <v>12</v>
      </c>
      <c r="B18" s="10">
        <v>4</v>
      </c>
      <c r="C18" s="10">
        <v>3</v>
      </c>
      <c r="D18" s="10">
        <v>3</v>
      </c>
      <c r="E18" s="10">
        <v>3</v>
      </c>
      <c r="F18" s="10">
        <v>3</v>
      </c>
      <c r="G18" s="10">
        <v>2</v>
      </c>
      <c r="H18" s="10">
        <v>2</v>
      </c>
      <c r="I18" s="10">
        <v>4</v>
      </c>
      <c r="J18" s="10"/>
      <c r="K18" s="10"/>
      <c r="L18" s="10"/>
      <c r="M18" s="10"/>
      <c r="N18" s="1" t="str">
        <f>equip!B35</f>
        <v>VIDE</v>
      </c>
      <c r="O18" s="14">
        <f>M23</f>
      </c>
    </row>
    <row r="19" spans="1:13" ht="12.75">
      <c r="A19" s="4">
        <v>13</v>
      </c>
      <c r="B19" s="10">
        <v>3</v>
      </c>
      <c r="C19" s="10">
        <v>4</v>
      </c>
      <c r="D19" s="10">
        <v>3</v>
      </c>
      <c r="E19" s="10">
        <v>3</v>
      </c>
      <c r="F19" s="10">
        <v>4</v>
      </c>
      <c r="G19" s="10">
        <v>3</v>
      </c>
      <c r="H19" s="10">
        <v>2</v>
      </c>
      <c r="I19" s="10">
        <v>3</v>
      </c>
      <c r="J19" s="10"/>
      <c r="K19" s="10"/>
      <c r="L19" s="10"/>
      <c r="M19" s="10"/>
    </row>
    <row r="20" spans="1:13" ht="12.75">
      <c r="A20" s="4">
        <v>14</v>
      </c>
      <c r="B20" s="10">
        <v>3</v>
      </c>
      <c r="C20" s="10">
        <v>4</v>
      </c>
      <c r="D20" s="10">
        <v>4</v>
      </c>
      <c r="E20" s="10">
        <v>4</v>
      </c>
      <c r="F20" s="10">
        <v>3</v>
      </c>
      <c r="G20" s="10"/>
      <c r="H20" s="10">
        <v>4</v>
      </c>
      <c r="I20" s="10">
        <v>3</v>
      </c>
      <c r="J20" s="10"/>
      <c r="K20" s="10"/>
      <c r="L20" s="10"/>
      <c r="M20" s="10"/>
    </row>
    <row r="21" spans="1:13" ht="12.75">
      <c r="A21" s="4">
        <v>15</v>
      </c>
      <c r="B21" s="10">
        <v>4</v>
      </c>
      <c r="C21" s="10">
        <v>4</v>
      </c>
      <c r="D21" s="10">
        <v>4</v>
      </c>
      <c r="E21" s="10">
        <v>4</v>
      </c>
      <c r="F21" s="10">
        <v>6</v>
      </c>
      <c r="G21" s="10">
        <v>4</v>
      </c>
      <c r="H21" s="10">
        <v>3</v>
      </c>
      <c r="I21" s="10">
        <v>3</v>
      </c>
      <c r="J21" s="10"/>
      <c r="K21" s="10"/>
      <c r="L21" s="10"/>
      <c r="M21" s="10"/>
    </row>
    <row r="22" spans="1:13" ht="12.75">
      <c r="A22" s="4">
        <v>16</v>
      </c>
      <c r="B22" s="10">
        <v>3</v>
      </c>
      <c r="C22" s="10">
        <v>4</v>
      </c>
      <c r="D22" s="10">
        <v>5</v>
      </c>
      <c r="E22" s="10">
        <v>3</v>
      </c>
      <c r="F22" s="10">
        <v>3</v>
      </c>
      <c r="G22" s="10">
        <v>3</v>
      </c>
      <c r="H22" s="10">
        <v>5</v>
      </c>
      <c r="I22" s="10">
        <v>3</v>
      </c>
      <c r="J22" s="10"/>
      <c r="K22" s="10"/>
      <c r="L22" s="10"/>
      <c r="M22" s="10"/>
    </row>
    <row r="23" spans="1:13" ht="12.75">
      <c r="A23" s="4"/>
      <c r="B23" s="20">
        <f aca="true" t="shared" si="0" ref="B23:L23">IF(B5&lt;&gt;"VIDE",IF(ISBLANK(B7),"",AVERAGE(B7:B22)),"")</f>
        <v>3.8125</v>
      </c>
      <c r="C23" s="20">
        <f t="shared" si="0"/>
        <v>3.9375</v>
      </c>
      <c r="D23" s="20">
        <f>IF(D5&lt;&gt;"VIDE",IF(ISBLANK(D7),"",AVERAGE(D7:D22)),"")</f>
        <v>3.75</v>
      </c>
      <c r="E23" s="20">
        <f t="shared" si="0"/>
        <v>3.75</v>
      </c>
      <c r="F23" s="20">
        <f t="shared" si="0"/>
        <v>4</v>
      </c>
      <c r="G23" s="20">
        <f t="shared" si="0"/>
        <v>4</v>
      </c>
      <c r="H23" s="20">
        <f t="shared" si="0"/>
        <v>3.8125</v>
      </c>
      <c r="I23" s="20">
        <f t="shared" si="0"/>
        <v>3.6875</v>
      </c>
      <c r="J23" s="20">
        <f t="shared" si="0"/>
      </c>
      <c r="K23" s="20">
        <f t="shared" si="0"/>
      </c>
      <c r="L23" s="20">
        <f t="shared" si="0"/>
      </c>
      <c r="M23" s="20">
        <f>IF(M5&lt;&gt;"VIDE",AVERAGE(M7:M22),"")</f>
      </c>
    </row>
    <row r="24" spans="1:13" ht="12.75">
      <c r="A24" s="9"/>
      <c r="B24" s="18" t="str">
        <f aca="true" t="shared" si="1" ref="B24:M24">IF(COUNTA(B7:B22)=B6,"OK","Erreur")</f>
        <v>OK</v>
      </c>
      <c r="C24" s="18" t="str">
        <f t="shared" si="1"/>
        <v>OK</v>
      </c>
      <c r="D24" s="18" t="str">
        <f>IF(COUNTA(D7:D22)=D6,"OK","Erreur")</f>
        <v>OK</v>
      </c>
      <c r="E24" s="18" t="str">
        <f t="shared" si="1"/>
        <v>OK</v>
      </c>
      <c r="F24" s="18" t="str">
        <f t="shared" si="1"/>
        <v>OK</v>
      </c>
      <c r="G24" s="18" t="str">
        <f t="shared" si="1"/>
        <v>OK</v>
      </c>
      <c r="H24" s="18" t="str">
        <f t="shared" si="1"/>
        <v>OK</v>
      </c>
      <c r="I24" s="18" t="str">
        <f t="shared" si="1"/>
        <v>OK</v>
      </c>
      <c r="J24" s="18" t="str">
        <f t="shared" si="1"/>
        <v>OK</v>
      </c>
      <c r="K24" s="18" t="str">
        <f t="shared" si="1"/>
        <v>OK</v>
      </c>
      <c r="L24" s="18" t="str">
        <f t="shared" si="1"/>
        <v>OK</v>
      </c>
      <c r="M24" s="18" t="str">
        <f t="shared" si="1"/>
        <v>OK</v>
      </c>
    </row>
    <row r="25" spans="1:13" ht="12.75">
      <c r="A25" s="62" t="s">
        <v>17</v>
      </c>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v>4</v>
      </c>
      <c r="C32" s="10">
        <v>2</v>
      </c>
      <c r="D32" s="10">
        <v>3</v>
      </c>
      <c r="E32" s="10">
        <v>4</v>
      </c>
      <c r="F32" s="10">
        <v>4</v>
      </c>
      <c r="G32" s="10">
        <v>4</v>
      </c>
      <c r="H32" s="10">
        <v>2</v>
      </c>
      <c r="I32" s="10">
        <v>3</v>
      </c>
      <c r="J32" s="10"/>
      <c r="K32" s="10"/>
      <c r="L32" s="10"/>
      <c r="M32" s="10"/>
      <c r="N32" s="1" t="str">
        <f>equip!G24</f>
        <v>Lion</v>
      </c>
      <c r="O32" s="14">
        <f>B48</f>
        <v>3.5625</v>
      </c>
    </row>
    <row r="33" spans="1:15" ht="12.75">
      <c r="A33" s="4">
        <v>2</v>
      </c>
      <c r="B33" s="10">
        <v>4</v>
      </c>
      <c r="C33" s="10">
        <v>3</v>
      </c>
      <c r="D33" s="10">
        <v>3</v>
      </c>
      <c r="E33" s="10">
        <v>4</v>
      </c>
      <c r="F33" s="10">
        <v>2</v>
      </c>
      <c r="G33" s="10">
        <v>3</v>
      </c>
      <c r="H33" s="10">
        <v>2</v>
      </c>
      <c r="I33" s="10">
        <v>4</v>
      </c>
      <c r="J33" s="10"/>
      <c r="K33" s="10"/>
      <c r="L33" s="10"/>
      <c r="M33" s="10"/>
      <c r="N33" s="1" t="str">
        <f>equip!G25</f>
        <v>Grizzli</v>
      </c>
      <c r="O33" s="14">
        <f>C48</f>
        <v>3.0625</v>
      </c>
    </row>
    <row r="34" spans="1:15" ht="12.75">
      <c r="A34" s="4">
        <v>3</v>
      </c>
      <c r="B34" s="10">
        <v>2</v>
      </c>
      <c r="C34" s="10">
        <v>2</v>
      </c>
      <c r="D34" s="10">
        <v>4</v>
      </c>
      <c r="E34" s="10">
        <v>2</v>
      </c>
      <c r="F34" s="10">
        <v>4</v>
      </c>
      <c r="G34" s="10">
        <v>3</v>
      </c>
      <c r="H34" s="10">
        <v>4</v>
      </c>
      <c r="I34" s="10">
        <v>4</v>
      </c>
      <c r="J34" s="10"/>
      <c r="K34" s="10"/>
      <c r="L34" s="10"/>
      <c r="M34" s="10"/>
      <c r="N34" s="1" t="str">
        <f>equip!G26</f>
        <v>Vautour</v>
      </c>
      <c r="O34" s="14">
        <f>D48</f>
        <v>3.9375</v>
      </c>
    </row>
    <row r="35" spans="1:15" ht="12.75">
      <c r="A35" s="4">
        <v>4</v>
      </c>
      <c r="B35" s="10">
        <v>4</v>
      </c>
      <c r="C35" s="10">
        <v>4</v>
      </c>
      <c r="D35" s="10">
        <v>3</v>
      </c>
      <c r="E35" s="10">
        <v>3</v>
      </c>
      <c r="F35" s="10">
        <v>2</v>
      </c>
      <c r="G35" s="10">
        <v>4</v>
      </c>
      <c r="H35" s="10">
        <v>3</v>
      </c>
      <c r="I35" s="10">
        <v>5</v>
      </c>
      <c r="J35" s="10"/>
      <c r="K35" s="10"/>
      <c r="L35" s="10"/>
      <c r="M35" s="10"/>
      <c r="N35" s="1" t="str">
        <f>equip!G27</f>
        <v>Croco</v>
      </c>
      <c r="O35" s="14">
        <f>E48</f>
        <v>3.4375</v>
      </c>
    </row>
    <row r="36" spans="1:15" ht="12.75">
      <c r="A36" s="4">
        <v>5</v>
      </c>
      <c r="B36" s="10">
        <v>3</v>
      </c>
      <c r="C36" s="10">
        <v>3</v>
      </c>
      <c r="D36" s="10">
        <v>4</v>
      </c>
      <c r="E36" s="10">
        <v>4</v>
      </c>
      <c r="F36" s="10">
        <v>5</v>
      </c>
      <c r="G36" s="10">
        <v>3</v>
      </c>
      <c r="H36" s="10">
        <v>4</v>
      </c>
      <c r="I36" s="10">
        <v>3</v>
      </c>
      <c r="J36" s="10"/>
      <c r="K36" s="10"/>
      <c r="L36" s="10"/>
      <c r="M36" s="10"/>
      <c r="N36" s="1" t="str">
        <f>equip!G28</f>
        <v>Pelican</v>
      </c>
      <c r="O36" s="14">
        <f>F48</f>
        <v>3.875</v>
      </c>
    </row>
    <row r="37" spans="1:15" ht="12.75">
      <c r="A37" s="4">
        <v>6</v>
      </c>
      <c r="B37" s="10">
        <v>4</v>
      </c>
      <c r="C37" s="10">
        <v>2</v>
      </c>
      <c r="D37" s="10">
        <v>3</v>
      </c>
      <c r="E37" s="10">
        <v>4</v>
      </c>
      <c r="F37" s="10">
        <v>8</v>
      </c>
      <c r="G37" s="10">
        <v>2</v>
      </c>
      <c r="H37" s="10">
        <v>4</v>
      </c>
      <c r="I37" s="10">
        <v>4</v>
      </c>
      <c r="J37" s="10"/>
      <c r="K37" s="10"/>
      <c r="L37" s="10"/>
      <c r="M37" s="10"/>
      <c r="N37" s="1" t="str">
        <f>equip!G29</f>
        <v>Bizon</v>
      </c>
      <c r="O37" s="14">
        <f>G48</f>
        <v>2.6875</v>
      </c>
    </row>
    <row r="38" spans="1:15" ht="12.75">
      <c r="A38" s="4">
        <v>7</v>
      </c>
      <c r="B38" s="10">
        <v>4</v>
      </c>
      <c r="C38" s="10">
        <v>3</v>
      </c>
      <c r="D38" s="10">
        <v>3</v>
      </c>
      <c r="E38" s="10">
        <v>3</v>
      </c>
      <c r="F38" s="10">
        <v>3</v>
      </c>
      <c r="G38" s="10">
        <v>2</v>
      </c>
      <c r="H38" s="10">
        <v>4</v>
      </c>
      <c r="I38" s="10">
        <v>2</v>
      </c>
      <c r="J38" s="10"/>
      <c r="K38" s="10"/>
      <c r="L38" s="10"/>
      <c r="M38" s="10"/>
      <c r="N38" s="1" t="str">
        <f>equip!G30</f>
        <v>Zebre</v>
      </c>
      <c r="O38" s="14">
        <f>H48</f>
        <v>3.3076923076923075</v>
      </c>
    </row>
    <row r="39" spans="1:15" ht="12.75">
      <c r="A39" s="4">
        <v>8</v>
      </c>
      <c r="B39" s="10">
        <v>3</v>
      </c>
      <c r="C39" s="10">
        <v>4</v>
      </c>
      <c r="D39" s="10">
        <v>4</v>
      </c>
      <c r="E39" s="10">
        <v>4</v>
      </c>
      <c r="F39" s="10">
        <v>4</v>
      </c>
      <c r="G39" s="10">
        <v>3</v>
      </c>
      <c r="H39" s="10">
        <v>3</v>
      </c>
      <c r="I39" s="10">
        <v>3</v>
      </c>
      <c r="J39" s="10"/>
      <c r="K39" s="10"/>
      <c r="L39" s="10"/>
      <c r="M39" s="10"/>
      <c r="N39" s="1" t="str">
        <f>equip!G31</f>
        <v>Cheval</v>
      </c>
      <c r="O39" s="14">
        <f>I48</f>
        <v>3.375</v>
      </c>
    </row>
    <row r="40" spans="1:15" ht="12.75">
      <c r="A40" s="4">
        <v>9</v>
      </c>
      <c r="B40" s="10">
        <v>4</v>
      </c>
      <c r="C40" s="10">
        <v>3</v>
      </c>
      <c r="D40" s="10">
        <v>5</v>
      </c>
      <c r="E40" s="10">
        <v>3</v>
      </c>
      <c r="F40" s="10">
        <v>3</v>
      </c>
      <c r="G40" s="10">
        <v>3</v>
      </c>
      <c r="H40" s="10">
        <v>3</v>
      </c>
      <c r="I40" s="10">
        <v>4</v>
      </c>
      <c r="J40" s="10"/>
      <c r="K40" s="10"/>
      <c r="L40" s="10"/>
      <c r="M40" s="10"/>
      <c r="N40" s="1" t="str">
        <f>equip!G32</f>
        <v>VIDE</v>
      </c>
      <c r="O40" s="14">
        <f>J48</f>
      </c>
    </row>
    <row r="41" spans="1:15" ht="12.75">
      <c r="A41" s="4">
        <v>10</v>
      </c>
      <c r="B41" s="10">
        <v>2</v>
      </c>
      <c r="C41" s="10">
        <v>3</v>
      </c>
      <c r="D41" s="10">
        <v>5</v>
      </c>
      <c r="E41" s="10">
        <v>2</v>
      </c>
      <c r="F41" s="10">
        <v>5</v>
      </c>
      <c r="G41" s="10">
        <v>2</v>
      </c>
      <c r="H41" s="10">
        <v>4</v>
      </c>
      <c r="I41" s="10">
        <v>3</v>
      </c>
      <c r="J41" s="10"/>
      <c r="K41" s="10"/>
      <c r="L41" s="10"/>
      <c r="M41" s="10"/>
      <c r="N41" s="1" t="str">
        <f>equip!G33</f>
        <v>VIDE</v>
      </c>
      <c r="O41" s="14">
        <f>K48</f>
      </c>
    </row>
    <row r="42" spans="1:15" ht="12.75">
      <c r="A42" s="4">
        <v>11</v>
      </c>
      <c r="B42" s="10">
        <v>3</v>
      </c>
      <c r="C42" s="10">
        <v>2</v>
      </c>
      <c r="D42" s="10">
        <v>2</v>
      </c>
      <c r="E42" s="10">
        <v>4</v>
      </c>
      <c r="F42" s="10">
        <v>5</v>
      </c>
      <c r="G42" s="10">
        <v>3</v>
      </c>
      <c r="H42" s="10">
        <v>3</v>
      </c>
      <c r="I42" s="10">
        <v>3</v>
      </c>
      <c r="J42" s="10"/>
      <c r="K42" s="10"/>
      <c r="L42" s="10"/>
      <c r="M42" s="10"/>
      <c r="N42" s="1" t="str">
        <f>equip!G34</f>
        <v>VIDE</v>
      </c>
      <c r="O42" s="14">
        <f>L48</f>
      </c>
    </row>
    <row r="43" spans="1:15" ht="12.75">
      <c r="A43" s="4">
        <v>12</v>
      </c>
      <c r="B43" s="10">
        <v>5</v>
      </c>
      <c r="C43" s="10">
        <v>4</v>
      </c>
      <c r="D43" s="10">
        <v>5</v>
      </c>
      <c r="E43" s="10">
        <v>4</v>
      </c>
      <c r="F43" s="10">
        <v>5</v>
      </c>
      <c r="G43" s="10">
        <v>3</v>
      </c>
      <c r="H43" s="10">
        <v>4</v>
      </c>
      <c r="I43" s="10">
        <v>3</v>
      </c>
      <c r="J43" s="10"/>
      <c r="K43" s="10"/>
      <c r="L43" s="10"/>
      <c r="M43" s="10"/>
      <c r="N43" s="1" t="str">
        <f>equip!G35</f>
        <v>VIDE</v>
      </c>
      <c r="O43" s="14">
        <f>M48</f>
      </c>
    </row>
    <row r="44" spans="1:13" ht="12.75">
      <c r="A44" s="4">
        <v>13</v>
      </c>
      <c r="B44" s="10">
        <v>3</v>
      </c>
      <c r="C44" s="10">
        <v>4</v>
      </c>
      <c r="D44" s="10">
        <v>5</v>
      </c>
      <c r="E44" s="10">
        <v>4</v>
      </c>
      <c r="F44" s="10">
        <v>3</v>
      </c>
      <c r="G44" s="10">
        <v>2</v>
      </c>
      <c r="H44" s="10">
        <v>3</v>
      </c>
      <c r="I44" s="10">
        <v>3</v>
      </c>
      <c r="J44" s="10"/>
      <c r="K44" s="10"/>
      <c r="L44" s="10"/>
      <c r="M44" s="10"/>
    </row>
    <row r="45" spans="1:13" ht="12.75">
      <c r="A45" s="4">
        <v>14</v>
      </c>
      <c r="B45" s="10">
        <v>4</v>
      </c>
      <c r="C45" s="10">
        <v>4</v>
      </c>
      <c r="D45" s="10">
        <v>3</v>
      </c>
      <c r="E45" s="10">
        <v>4</v>
      </c>
      <c r="F45" s="10">
        <v>4</v>
      </c>
      <c r="G45" s="54">
        <v>2</v>
      </c>
      <c r="H45" s="10"/>
      <c r="I45" s="10">
        <v>4</v>
      </c>
      <c r="J45" s="10"/>
      <c r="K45" s="10"/>
      <c r="L45" s="10"/>
      <c r="M45" s="10"/>
    </row>
    <row r="46" spans="1:13" ht="12.75">
      <c r="A46" s="4">
        <v>15</v>
      </c>
      <c r="B46" s="10">
        <v>4</v>
      </c>
      <c r="C46" s="10">
        <v>3</v>
      </c>
      <c r="D46" s="10">
        <v>5</v>
      </c>
      <c r="E46" s="10">
        <v>3</v>
      </c>
      <c r="F46" s="10">
        <v>3</v>
      </c>
      <c r="G46" s="10">
        <v>2</v>
      </c>
      <c r="H46" s="10"/>
      <c r="I46" s="10">
        <v>3</v>
      </c>
      <c r="J46" s="10"/>
      <c r="K46" s="10"/>
      <c r="L46" s="10"/>
      <c r="M46" s="10"/>
    </row>
    <row r="47" spans="1:13" ht="12.75">
      <c r="A47" s="4">
        <v>16</v>
      </c>
      <c r="B47" s="10">
        <v>4</v>
      </c>
      <c r="C47" s="10">
        <v>3</v>
      </c>
      <c r="D47" s="22">
        <v>6</v>
      </c>
      <c r="E47" s="10">
        <v>3</v>
      </c>
      <c r="F47" s="10">
        <v>2</v>
      </c>
      <c r="G47" s="10">
        <v>2</v>
      </c>
      <c r="H47" s="10"/>
      <c r="I47" s="10">
        <v>3</v>
      </c>
      <c r="J47" s="10"/>
      <c r="K47" s="10"/>
      <c r="L47" s="10"/>
      <c r="M47" s="10"/>
    </row>
    <row r="48" spans="1:13" ht="12.75">
      <c r="A48" s="4"/>
      <c r="B48" s="20">
        <f aca="true" t="shared" si="2" ref="B48:L48">IF(B30&lt;&gt;"VIDE",IF(ISBLANK(B32),"",AVERAGE(B32:B47)),"")</f>
        <v>3.5625</v>
      </c>
      <c r="C48" s="20">
        <f t="shared" si="2"/>
        <v>3.0625</v>
      </c>
      <c r="D48" s="20">
        <f>IF(D30&lt;&gt;"VIDE",IF(ISBLANK(D32),"",AVERAGE(D32:D47)),"")</f>
        <v>3.9375</v>
      </c>
      <c r="E48" s="20">
        <f t="shared" si="2"/>
        <v>3.4375</v>
      </c>
      <c r="F48" s="20">
        <f t="shared" si="2"/>
        <v>3.875</v>
      </c>
      <c r="G48" s="20">
        <f t="shared" si="2"/>
        <v>2.6875</v>
      </c>
      <c r="H48" s="20">
        <f t="shared" si="2"/>
        <v>3.3076923076923075</v>
      </c>
      <c r="I48" s="20">
        <f t="shared" si="2"/>
        <v>3.375</v>
      </c>
      <c r="J48" s="20">
        <f t="shared" si="2"/>
      </c>
      <c r="K48" s="20">
        <f t="shared" si="2"/>
      </c>
      <c r="L48" s="20">
        <f t="shared" si="2"/>
      </c>
      <c r="M48" s="20">
        <f>IF(M30&lt;&gt;"VIDE",AVERAGE(M32:M47),"")</f>
      </c>
    </row>
    <row r="49" spans="2:13" ht="12.75">
      <c r="B49" s="18" t="str">
        <f aca="true" t="shared" si="3" ref="B49:M49">IF(COUNTA(B32:B47)=B31,"OK","Erreur")</f>
        <v>OK</v>
      </c>
      <c r="C49" s="18" t="str">
        <f t="shared" si="3"/>
        <v>OK</v>
      </c>
      <c r="D49" s="18" t="str">
        <f>IF(COUNTA(D32:D47)=D31,"OK","Erreur")</f>
        <v>OK</v>
      </c>
      <c r="E49" s="18" t="str">
        <f t="shared" si="3"/>
        <v>OK</v>
      </c>
      <c r="F49" s="18" t="str">
        <f t="shared" si="3"/>
        <v>OK</v>
      </c>
      <c r="G49" s="18" t="str">
        <f t="shared" si="3"/>
        <v>OK</v>
      </c>
      <c r="H49" s="18" t="str">
        <f t="shared" si="3"/>
        <v>OK</v>
      </c>
      <c r="I49" s="18" t="str">
        <f t="shared" si="3"/>
        <v>OK</v>
      </c>
      <c r="J49" s="18" t="str">
        <f t="shared" si="3"/>
        <v>OK</v>
      </c>
      <c r="K49" s="18" t="str">
        <f t="shared" si="3"/>
        <v>OK</v>
      </c>
      <c r="L49" s="18" t="str">
        <f t="shared" si="3"/>
        <v>OK</v>
      </c>
      <c r="M49" s="18"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1"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O50"/>
  <sheetViews>
    <sheetView view="pageLayout" zoomScaleNormal="130" zoomScaleSheetLayoutView="100" workbookViewId="0" topLeftCell="A7">
      <selection activeCell="B32" sqref="B32"/>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v>1</v>
      </c>
      <c r="B7" s="10"/>
      <c r="C7" s="10"/>
      <c r="D7" s="10"/>
      <c r="E7" s="10"/>
      <c r="F7" s="10"/>
      <c r="G7" s="10"/>
      <c r="H7" s="10"/>
      <c r="I7" s="10"/>
      <c r="J7" s="10"/>
      <c r="K7" s="10"/>
      <c r="L7" s="10"/>
      <c r="M7" s="10"/>
      <c r="N7" s="1" t="str">
        <f>equip!B24</f>
        <v>Tigre</v>
      </c>
      <c r="O7" s="14">
        <f>B23</f>
      </c>
    </row>
    <row r="8" spans="1:15" ht="12.75">
      <c r="A8" s="4">
        <v>2</v>
      </c>
      <c r="B8" s="10"/>
      <c r="C8" s="10"/>
      <c r="D8" s="10"/>
      <c r="E8" s="10"/>
      <c r="F8" s="10"/>
      <c r="G8" s="10"/>
      <c r="H8" s="10"/>
      <c r="I8" s="10"/>
      <c r="J8" s="10"/>
      <c r="K8" s="10"/>
      <c r="L8" s="10"/>
      <c r="M8" s="10"/>
      <c r="N8" s="1" t="str">
        <f>equip!B25</f>
        <v>Elephant</v>
      </c>
      <c r="O8" s="14">
        <f>C23</f>
      </c>
    </row>
    <row r="9" spans="1:15" ht="12.75">
      <c r="A9" s="4">
        <v>3</v>
      </c>
      <c r="B9" s="10"/>
      <c r="C9" s="10"/>
      <c r="D9" s="10"/>
      <c r="E9" s="10"/>
      <c r="F9" s="10"/>
      <c r="G9" s="10"/>
      <c r="H9" s="10"/>
      <c r="I9" s="10"/>
      <c r="J9" s="10"/>
      <c r="K9" s="10"/>
      <c r="L9" s="10"/>
      <c r="M9" s="10"/>
      <c r="N9" s="1" t="str">
        <f>equip!B26</f>
        <v>Panda</v>
      </c>
      <c r="O9" s="14">
        <f>D23</f>
      </c>
    </row>
    <row r="10" spans="1:15" ht="12.75">
      <c r="A10" s="4">
        <v>4</v>
      </c>
      <c r="B10" s="10"/>
      <c r="C10" s="10"/>
      <c r="D10" s="10"/>
      <c r="E10" s="10"/>
      <c r="F10" s="10"/>
      <c r="G10" s="10"/>
      <c r="H10" s="10"/>
      <c r="I10" s="10"/>
      <c r="J10" s="10"/>
      <c r="K10" s="10"/>
      <c r="L10" s="10"/>
      <c r="M10" s="10"/>
      <c r="N10" s="1" t="str">
        <f>equip!B27</f>
        <v>Kangourou</v>
      </c>
      <c r="O10" s="14">
        <f>E23</f>
      </c>
    </row>
    <row r="11" spans="1:15" ht="12.75">
      <c r="A11" s="4">
        <v>5</v>
      </c>
      <c r="B11" s="10"/>
      <c r="C11" s="10"/>
      <c r="D11" s="10"/>
      <c r="E11" s="10"/>
      <c r="F11" s="10"/>
      <c r="G11" s="10"/>
      <c r="H11" s="10"/>
      <c r="I11" s="10"/>
      <c r="J11" s="10"/>
      <c r="K11" s="10"/>
      <c r="L11" s="10"/>
      <c r="M11" s="10"/>
      <c r="N11" s="1" t="str">
        <f>equip!B28</f>
        <v>Chimpanze</v>
      </c>
      <c r="O11" s="14">
        <f>F23</f>
      </c>
    </row>
    <row r="12" spans="1:15" ht="12.75">
      <c r="A12" s="4">
        <v>6</v>
      </c>
      <c r="B12" s="10"/>
      <c r="C12" s="10"/>
      <c r="D12" s="10"/>
      <c r="E12" s="10"/>
      <c r="F12" s="10"/>
      <c r="G12" s="10"/>
      <c r="H12" s="10"/>
      <c r="I12" s="10"/>
      <c r="J12" s="10"/>
      <c r="K12" s="10"/>
      <c r="L12" s="10"/>
      <c r="M12" s="10"/>
      <c r="N12" s="1" t="str">
        <f>equip!B29</f>
        <v>Rhino</v>
      </c>
      <c r="O12" s="14">
        <f>G23</f>
      </c>
    </row>
    <row r="13" spans="1:15" ht="12.75">
      <c r="A13" s="4">
        <v>7</v>
      </c>
      <c r="B13" s="10"/>
      <c r="C13" s="10"/>
      <c r="D13" s="10"/>
      <c r="E13" s="10"/>
      <c r="F13" s="10"/>
      <c r="G13" s="10"/>
      <c r="H13" s="10"/>
      <c r="I13" s="10"/>
      <c r="J13" s="10"/>
      <c r="K13" s="10"/>
      <c r="L13" s="10"/>
      <c r="M13" s="10"/>
      <c r="N13" s="1" t="str">
        <f>equip!B30</f>
        <v>Porc-Epic</v>
      </c>
      <c r="O13" s="14">
        <f>H23</f>
      </c>
    </row>
    <row r="14" spans="1:15" ht="12.75">
      <c r="A14" s="4">
        <v>8</v>
      </c>
      <c r="B14" s="10"/>
      <c r="C14" s="21"/>
      <c r="D14" s="10"/>
      <c r="E14" s="10"/>
      <c r="F14" s="10"/>
      <c r="G14" s="10"/>
      <c r="H14" s="10"/>
      <c r="I14" s="10"/>
      <c r="J14" s="10"/>
      <c r="K14" s="10"/>
      <c r="L14" s="10"/>
      <c r="M14" s="10"/>
      <c r="N14" s="1" t="str">
        <f>equip!B31</f>
        <v>Loup</v>
      </c>
      <c r="O14" s="14">
        <f>I23</f>
      </c>
    </row>
    <row r="15" spans="1:15" ht="12.75">
      <c r="A15" s="4">
        <v>9</v>
      </c>
      <c r="B15" s="10"/>
      <c r="C15" s="10"/>
      <c r="D15" s="10"/>
      <c r="E15" s="10"/>
      <c r="F15" s="10"/>
      <c r="G15" s="10"/>
      <c r="H15" s="10"/>
      <c r="I15" s="10"/>
      <c r="J15" s="10"/>
      <c r="K15" s="10"/>
      <c r="L15" s="10"/>
      <c r="M15" s="10"/>
      <c r="N15" s="1" t="str">
        <f>equip!B32</f>
        <v>VIDE</v>
      </c>
      <c r="O15" s="14">
        <f>J23</f>
      </c>
    </row>
    <row r="16" spans="1:15" ht="12.75">
      <c r="A16" s="4">
        <v>10</v>
      </c>
      <c r="B16" s="10"/>
      <c r="C16" s="10"/>
      <c r="D16" s="10"/>
      <c r="E16" s="10"/>
      <c r="F16" s="10"/>
      <c r="G16" s="10"/>
      <c r="H16" s="10"/>
      <c r="I16" s="10"/>
      <c r="J16" s="10"/>
      <c r="K16" s="10"/>
      <c r="L16" s="10"/>
      <c r="M16" s="10"/>
      <c r="N16" s="1" t="str">
        <f>equip!B33</f>
        <v>VIDE</v>
      </c>
      <c r="O16" s="14">
        <f>K23</f>
      </c>
    </row>
    <row r="17" spans="1:15" ht="12.75">
      <c r="A17" s="4">
        <v>11</v>
      </c>
      <c r="B17" s="10"/>
      <c r="C17" s="10"/>
      <c r="D17" s="10"/>
      <c r="E17" s="10"/>
      <c r="F17" s="10"/>
      <c r="G17" s="10"/>
      <c r="H17" s="10"/>
      <c r="I17" s="10"/>
      <c r="J17" s="10"/>
      <c r="K17" s="10"/>
      <c r="L17" s="10"/>
      <c r="M17" s="10"/>
      <c r="N17" s="1" t="str">
        <f>equip!B34</f>
        <v>VIDE</v>
      </c>
      <c r="O17" s="14">
        <f>L23</f>
      </c>
    </row>
    <row r="18" spans="1:15" ht="12.75">
      <c r="A18" s="4">
        <v>12</v>
      </c>
      <c r="B18" s="10"/>
      <c r="C18" s="10"/>
      <c r="D18" s="10"/>
      <c r="E18" s="10"/>
      <c r="F18" s="10"/>
      <c r="G18" s="10"/>
      <c r="H18" s="10"/>
      <c r="I18" s="10"/>
      <c r="J18" s="10"/>
      <c r="K18" s="10"/>
      <c r="L18" s="10"/>
      <c r="M18" s="10"/>
      <c r="N18" s="1" t="str">
        <f>equip!B35</f>
        <v>VIDE</v>
      </c>
      <c r="O18" s="14">
        <f>M23</f>
      </c>
    </row>
    <row r="19" spans="1:13" ht="12.75">
      <c r="A19" s="4">
        <v>13</v>
      </c>
      <c r="B19" s="10"/>
      <c r="C19" s="10"/>
      <c r="D19" s="10"/>
      <c r="E19" s="10"/>
      <c r="F19" s="10"/>
      <c r="G19" s="10"/>
      <c r="H19" s="10"/>
      <c r="I19" s="10"/>
      <c r="J19" s="10"/>
      <c r="K19" s="10"/>
      <c r="L19" s="10"/>
      <c r="M19" s="10"/>
    </row>
    <row r="20" spans="1:13" ht="12.75">
      <c r="A20" s="4">
        <v>14</v>
      </c>
      <c r="B20" s="10"/>
      <c r="C20" s="10"/>
      <c r="D20" s="10"/>
      <c r="E20" s="10"/>
      <c r="F20" s="10"/>
      <c r="G20" s="10"/>
      <c r="H20" s="10"/>
      <c r="I20" s="10"/>
      <c r="J20" s="10"/>
      <c r="K20" s="10"/>
      <c r="L20" s="10"/>
      <c r="M20" s="10"/>
    </row>
    <row r="21" spans="1:13" ht="12.75">
      <c r="A21" s="4">
        <v>15</v>
      </c>
      <c r="B21" s="10"/>
      <c r="C21" s="10"/>
      <c r="D21" s="10"/>
      <c r="E21" s="10"/>
      <c r="F21" s="10"/>
      <c r="G21" s="10"/>
      <c r="H21" s="10"/>
      <c r="I21" s="10"/>
      <c r="J21" s="10"/>
      <c r="K21" s="10"/>
      <c r="L21" s="10"/>
      <c r="M21" s="10"/>
    </row>
    <row r="22" spans="1:13" ht="12.75">
      <c r="A22" s="4">
        <v>16</v>
      </c>
      <c r="B22" s="10"/>
      <c r="C22" s="10"/>
      <c r="D22" s="10"/>
      <c r="E22" s="10"/>
      <c r="F22" s="10"/>
      <c r="G22" s="10"/>
      <c r="H22" s="10"/>
      <c r="I22" s="10"/>
      <c r="J22" s="10"/>
      <c r="K22" s="10"/>
      <c r="L22" s="10"/>
      <c r="M22" s="10"/>
    </row>
    <row r="23" spans="1:13" ht="12.75">
      <c r="A23" s="4"/>
      <c r="B23" s="20">
        <f aca="true" t="shared" si="0" ref="B23:L23">IF(B5&lt;&gt;"VIDE",IF(ISBLANK(B7),"",AVERAGE(B7:B22)),"")</f>
      </c>
      <c r="C23" s="20">
        <f t="shared" si="0"/>
      </c>
      <c r="D23" s="20">
        <f t="shared" si="0"/>
      </c>
      <c r="E23" s="20">
        <f t="shared" si="0"/>
      </c>
      <c r="F23" s="20">
        <f t="shared" si="0"/>
      </c>
      <c r="G23" s="20">
        <f t="shared" si="0"/>
      </c>
      <c r="H23" s="20">
        <f t="shared" si="0"/>
      </c>
      <c r="I23" s="20">
        <f t="shared" si="0"/>
      </c>
      <c r="J23" s="20">
        <f t="shared" si="0"/>
      </c>
      <c r="K23" s="20">
        <f t="shared" si="0"/>
      </c>
      <c r="L23" s="20">
        <f t="shared" si="0"/>
      </c>
      <c r="M23" s="20">
        <f>IF(M5&lt;&gt;"VIDE",AVERAGE(M7:M22),"")</f>
      </c>
    </row>
    <row r="24" spans="1:13" ht="12.75">
      <c r="A24" s="9"/>
      <c r="B24" s="18" t="str">
        <f aca="true" t="shared" si="1" ref="B24:M24">IF(COUNTA(B7:B22)=B6,"OK","Erreur")</f>
        <v>Erreur</v>
      </c>
      <c r="C24" s="18" t="str">
        <f t="shared" si="1"/>
        <v>Erreur</v>
      </c>
      <c r="D24" s="18" t="str">
        <f t="shared" si="1"/>
        <v>Erreur</v>
      </c>
      <c r="E24" s="18" t="str">
        <f t="shared" si="1"/>
        <v>Erreur</v>
      </c>
      <c r="F24" s="18" t="str">
        <f t="shared" si="1"/>
        <v>Erreur</v>
      </c>
      <c r="G24" s="18" t="str">
        <f t="shared" si="1"/>
        <v>Erreur</v>
      </c>
      <c r="H24" s="18" t="str">
        <f t="shared" si="1"/>
        <v>Erreur</v>
      </c>
      <c r="I24" s="18" t="str">
        <f t="shared" si="1"/>
        <v>Erreur</v>
      </c>
      <c r="J24" s="18" t="str">
        <f t="shared" si="1"/>
        <v>OK</v>
      </c>
      <c r="K24" s="18" t="str">
        <f t="shared" si="1"/>
        <v>OK</v>
      </c>
      <c r="L24" s="18" t="str">
        <f t="shared" si="1"/>
        <v>OK</v>
      </c>
      <c r="M24" s="18" t="str">
        <f t="shared" si="1"/>
        <v>OK</v>
      </c>
    </row>
    <row r="25" spans="1:13" ht="12.75">
      <c r="A25" s="62" t="s">
        <v>17</v>
      </c>
      <c r="B25" s="62"/>
      <c r="C25" s="62"/>
      <c r="D25" s="62"/>
      <c r="E25" s="62"/>
      <c r="F25" s="62"/>
      <c r="G25" s="62"/>
      <c r="H25" s="62"/>
      <c r="I25" s="62"/>
      <c r="J25" s="62"/>
      <c r="K25" s="62"/>
      <c r="L25" s="62"/>
      <c r="M25" s="62"/>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v>1</v>
      </c>
      <c r="B32" s="10"/>
      <c r="C32" s="10"/>
      <c r="D32" s="10"/>
      <c r="E32" s="10"/>
      <c r="F32" s="10"/>
      <c r="G32" s="10"/>
      <c r="H32" s="10"/>
      <c r="I32" s="10"/>
      <c r="J32" s="10"/>
      <c r="K32" s="10"/>
      <c r="L32" s="10"/>
      <c r="M32" s="10"/>
      <c r="N32" s="1" t="str">
        <f>equip!G24</f>
        <v>Lion</v>
      </c>
      <c r="O32" s="14">
        <f>B48</f>
      </c>
    </row>
    <row r="33" spans="1:15" ht="12.75">
      <c r="A33" s="4">
        <v>2</v>
      </c>
      <c r="B33" s="10"/>
      <c r="C33" s="10"/>
      <c r="D33" s="10"/>
      <c r="E33" s="10"/>
      <c r="F33" s="10"/>
      <c r="G33" s="10"/>
      <c r="H33" s="10"/>
      <c r="I33" s="10"/>
      <c r="J33" s="10"/>
      <c r="K33" s="10"/>
      <c r="L33" s="10"/>
      <c r="M33" s="10"/>
      <c r="N33" s="1" t="str">
        <f>equip!G25</f>
        <v>Grizzli</v>
      </c>
      <c r="O33" s="14">
        <f>C48</f>
      </c>
    </row>
    <row r="34" spans="1:15" ht="12.75">
      <c r="A34" s="4">
        <v>3</v>
      </c>
      <c r="B34" s="10"/>
      <c r="C34" s="10"/>
      <c r="D34" s="10"/>
      <c r="E34" s="10"/>
      <c r="F34" s="10"/>
      <c r="G34" s="10"/>
      <c r="H34" s="10"/>
      <c r="I34" s="10"/>
      <c r="J34" s="10"/>
      <c r="K34" s="10"/>
      <c r="L34" s="10"/>
      <c r="M34" s="10"/>
      <c r="N34" s="1" t="str">
        <f>equip!G26</f>
        <v>Vautour</v>
      </c>
      <c r="O34" s="14">
        <f>D48</f>
      </c>
    </row>
    <row r="35" spans="1:15" ht="12.75">
      <c r="A35" s="4">
        <v>4</v>
      </c>
      <c r="B35" s="10"/>
      <c r="C35" s="10"/>
      <c r="D35" s="10"/>
      <c r="E35" s="10"/>
      <c r="F35" s="10"/>
      <c r="G35" s="10"/>
      <c r="H35" s="10"/>
      <c r="I35" s="10"/>
      <c r="J35" s="10"/>
      <c r="K35" s="10"/>
      <c r="L35" s="10"/>
      <c r="M35" s="10"/>
      <c r="N35" s="1" t="str">
        <f>equip!G27</f>
        <v>Croco</v>
      </c>
      <c r="O35" s="14">
        <f>E48</f>
      </c>
    </row>
    <row r="36" spans="1:15" ht="12.75">
      <c r="A36" s="4">
        <v>5</v>
      </c>
      <c r="B36" s="10"/>
      <c r="C36" s="10"/>
      <c r="D36" s="10"/>
      <c r="E36" s="10"/>
      <c r="F36" s="10"/>
      <c r="G36" s="10"/>
      <c r="H36" s="10"/>
      <c r="I36" s="10"/>
      <c r="J36" s="10"/>
      <c r="K36" s="10"/>
      <c r="L36" s="10"/>
      <c r="M36" s="10"/>
      <c r="N36" s="1" t="str">
        <f>equip!G28</f>
        <v>Pelican</v>
      </c>
      <c r="O36" s="14">
        <f>F48</f>
      </c>
    </row>
    <row r="37" spans="1:15" ht="12.75">
      <c r="A37" s="4">
        <v>6</v>
      </c>
      <c r="B37" s="10"/>
      <c r="C37" s="10"/>
      <c r="D37" s="10"/>
      <c r="E37" s="10"/>
      <c r="F37" s="10"/>
      <c r="G37" s="10"/>
      <c r="H37" s="10"/>
      <c r="I37" s="10"/>
      <c r="J37" s="10"/>
      <c r="K37" s="10"/>
      <c r="L37" s="10"/>
      <c r="M37" s="10"/>
      <c r="N37" s="1" t="str">
        <f>equip!G29</f>
        <v>Bizon</v>
      </c>
      <c r="O37" s="14">
        <f>G48</f>
      </c>
    </row>
    <row r="38" spans="1:15" ht="12.75">
      <c r="A38" s="4">
        <v>7</v>
      </c>
      <c r="B38" s="10"/>
      <c r="C38" s="10"/>
      <c r="D38" s="10"/>
      <c r="E38" s="10"/>
      <c r="F38" s="10"/>
      <c r="G38" s="10"/>
      <c r="H38" s="10"/>
      <c r="I38" s="10"/>
      <c r="J38" s="10"/>
      <c r="K38" s="10"/>
      <c r="L38" s="10"/>
      <c r="M38" s="10"/>
      <c r="N38" s="1" t="str">
        <f>equip!G30</f>
        <v>Zebre</v>
      </c>
      <c r="O38" s="14">
        <f>H48</f>
      </c>
    </row>
    <row r="39" spans="1:15" ht="12.75">
      <c r="A39" s="4">
        <v>8</v>
      </c>
      <c r="B39" s="10"/>
      <c r="C39" s="10"/>
      <c r="D39" s="10"/>
      <c r="E39" s="10"/>
      <c r="F39" s="10"/>
      <c r="G39" s="10"/>
      <c r="H39" s="10"/>
      <c r="I39" s="10"/>
      <c r="J39" s="10"/>
      <c r="K39" s="10"/>
      <c r="L39" s="10"/>
      <c r="M39" s="10"/>
      <c r="N39" s="1" t="str">
        <f>equip!G31</f>
        <v>Cheval</v>
      </c>
      <c r="O39" s="14">
        <f>I48</f>
      </c>
    </row>
    <row r="40" spans="1:15" ht="12.75">
      <c r="A40" s="4">
        <v>9</v>
      </c>
      <c r="B40" s="10"/>
      <c r="C40" s="10"/>
      <c r="D40" s="10"/>
      <c r="E40" s="10"/>
      <c r="F40" s="10"/>
      <c r="G40" s="10"/>
      <c r="H40" s="10"/>
      <c r="I40" s="10"/>
      <c r="J40" s="10"/>
      <c r="K40" s="10"/>
      <c r="L40" s="10"/>
      <c r="M40" s="10"/>
      <c r="N40" s="1" t="str">
        <f>equip!G32</f>
        <v>VIDE</v>
      </c>
      <c r="O40" s="14">
        <f>J48</f>
      </c>
    </row>
    <row r="41" spans="1:15" ht="12.75">
      <c r="A41" s="4">
        <v>10</v>
      </c>
      <c r="B41" s="10"/>
      <c r="C41" s="10"/>
      <c r="D41" s="10"/>
      <c r="E41" s="10"/>
      <c r="F41" s="10"/>
      <c r="G41" s="10"/>
      <c r="H41" s="10"/>
      <c r="I41" s="10"/>
      <c r="J41" s="10"/>
      <c r="K41" s="10"/>
      <c r="L41" s="10"/>
      <c r="M41" s="10"/>
      <c r="N41" s="1" t="str">
        <f>equip!G33</f>
        <v>VIDE</v>
      </c>
      <c r="O41" s="14">
        <f>K48</f>
      </c>
    </row>
    <row r="42" spans="1:15" ht="12.75">
      <c r="A42" s="4">
        <v>11</v>
      </c>
      <c r="B42" s="10"/>
      <c r="C42" s="10"/>
      <c r="D42" s="10"/>
      <c r="E42" s="10"/>
      <c r="F42" s="10"/>
      <c r="G42" s="10"/>
      <c r="H42" s="10"/>
      <c r="I42" s="10"/>
      <c r="J42" s="10"/>
      <c r="K42" s="10"/>
      <c r="L42" s="10"/>
      <c r="M42" s="10"/>
      <c r="N42" s="1" t="str">
        <f>equip!G34</f>
        <v>VIDE</v>
      </c>
      <c r="O42" s="14">
        <f>L48</f>
      </c>
    </row>
    <row r="43" spans="1:15" ht="12.75">
      <c r="A43" s="4">
        <v>12</v>
      </c>
      <c r="B43" s="10"/>
      <c r="C43" s="10"/>
      <c r="D43" s="10"/>
      <c r="E43" s="10"/>
      <c r="F43" s="10"/>
      <c r="G43" s="10"/>
      <c r="H43" s="10"/>
      <c r="I43" s="10"/>
      <c r="J43" s="10"/>
      <c r="K43" s="10"/>
      <c r="L43" s="10"/>
      <c r="M43" s="10"/>
      <c r="N43" s="1" t="str">
        <f>equip!G35</f>
        <v>VIDE</v>
      </c>
      <c r="O43" s="14">
        <f>M48</f>
      </c>
    </row>
    <row r="44" spans="1:13" ht="12.75">
      <c r="A44" s="4">
        <v>13</v>
      </c>
      <c r="B44" s="10"/>
      <c r="C44" s="10"/>
      <c r="D44" s="10"/>
      <c r="E44" s="10"/>
      <c r="F44" s="10"/>
      <c r="G44" s="10"/>
      <c r="H44" s="10"/>
      <c r="I44" s="10"/>
      <c r="J44" s="10"/>
      <c r="K44" s="10"/>
      <c r="L44" s="10"/>
      <c r="M44" s="10"/>
    </row>
    <row r="45" spans="1:13" ht="12.75">
      <c r="A45" s="4">
        <v>14</v>
      </c>
      <c r="B45" s="10"/>
      <c r="C45" s="10"/>
      <c r="D45" s="10"/>
      <c r="E45" s="10"/>
      <c r="F45" s="10"/>
      <c r="G45" s="10"/>
      <c r="H45" s="10"/>
      <c r="I45" s="10"/>
      <c r="J45" s="10"/>
      <c r="K45" s="10"/>
      <c r="L45" s="10"/>
      <c r="M45" s="10"/>
    </row>
    <row r="46" spans="1:13" ht="12.75">
      <c r="A46" s="4">
        <v>15</v>
      </c>
      <c r="B46" s="10"/>
      <c r="C46" s="10"/>
      <c r="D46" s="10"/>
      <c r="E46" s="10"/>
      <c r="F46" s="10"/>
      <c r="G46" s="10"/>
      <c r="H46" s="10"/>
      <c r="I46" s="10"/>
      <c r="J46" s="10"/>
      <c r="K46" s="10"/>
      <c r="L46" s="10"/>
      <c r="M46" s="10"/>
    </row>
    <row r="47" spans="1:13" ht="12.75">
      <c r="A47" s="4">
        <v>16</v>
      </c>
      <c r="B47" s="10"/>
      <c r="C47" s="10"/>
      <c r="D47" s="10"/>
      <c r="E47" s="10"/>
      <c r="F47" s="10"/>
      <c r="G47" s="10"/>
      <c r="H47" s="10"/>
      <c r="I47" s="10"/>
      <c r="J47" s="10"/>
      <c r="K47" s="10"/>
      <c r="L47" s="10"/>
      <c r="M47" s="10"/>
    </row>
    <row r="48" spans="1:13" ht="12.75">
      <c r="A48" s="4"/>
      <c r="B48" s="20">
        <f aca="true" t="shared" si="2" ref="B48:L48">IF(B30&lt;&gt;"VIDE",IF(ISBLANK(B32),"",AVERAGE(B32:B47)),"")</f>
      </c>
      <c r="C48" s="20">
        <f t="shared" si="2"/>
      </c>
      <c r="D48" s="20">
        <f t="shared" si="2"/>
      </c>
      <c r="E48" s="20">
        <f t="shared" si="2"/>
      </c>
      <c r="F48" s="20">
        <f t="shared" si="2"/>
      </c>
      <c r="G48" s="20">
        <f t="shared" si="2"/>
      </c>
      <c r="H48" s="20">
        <f t="shared" si="2"/>
      </c>
      <c r="I48" s="20">
        <f t="shared" si="2"/>
      </c>
      <c r="J48" s="20">
        <f t="shared" si="2"/>
      </c>
      <c r="K48" s="20">
        <f t="shared" si="2"/>
      </c>
      <c r="L48" s="20">
        <f t="shared" si="2"/>
      </c>
      <c r="M48" s="20">
        <f>IF(M30&lt;&gt;"VIDE",AVERAGE(M32:M47),"")</f>
      </c>
    </row>
    <row r="49" spans="2:13" ht="12.75">
      <c r="B49" s="18" t="str">
        <f aca="true" t="shared" si="3" ref="B49:M49">IF(COUNTA(B32:B47)=B31,"OK","Erreur")</f>
        <v>Erreur</v>
      </c>
      <c r="C49" s="18" t="str">
        <f t="shared" si="3"/>
        <v>Erreur</v>
      </c>
      <c r="D49" s="18" t="str">
        <f t="shared" si="3"/>
        <v>Erreur</v>
      </c>
      <c r="E49" s="18" t="str">
        <f t="shared" si="3"/>
        <v>Erreur</v>
      </c>
      <c r="F49" s="18" t="str">
        <f t="shared" si="3"/>
        <v>Erreur</v>
      </c>
      <c r="G49" s="18" t="str">
        <f t="shared" si="3"/>
        <v>Erreur</v>
      </c>
      <c r="H49" s="18" t="str">
        <f t="shared" si="3"/>
        <v>Erreur</v>
      </c>
      <c r="I49" s="18" t="str">
        <f t="shared" si="3"/>
        <v>Erreur</v>
      </c>
      <c r="J49" s="18" t="str">
        <f t="shared" si="3"/>
        <v>OK</v>
      </c>
      <c r="K49" s="18" t="str">
        <f t="shared" si="3"/>
        <v>OK</v>
      </c>
      <c r="L49" s="18" t="str">
        <f t="shared" si="3"/>
        <v>OK</v>
      </c>
      <c r="M49" s="18" t="str">
        <f t="shared" si="3"/>
        <v>OK</v>
      </c>
    </row>
    <row r="50" spans="1:13" ht="12.75">
      <c r="A50" s="62" t="s">
        <v>18</v>
      </c>
      <c r="B50" s="62"/>
      <c r="C50" s="62"/>
      <c r="D50" s="62"/>
      <c r="E50" s="62"/>
      <c r="F50" s="62"/>
      <c r="G50" s="62"/>
      <c r="H50" s="62"/>
      <c r="I50" s="62"/>
      <c r="J50" s="62"/>
      <c r="K50" s="62"/>
      <c r="L50" s="62"/>
      <c r="M50" s="62"/>
    </row>
  </sheetData>
  <sheetProtection selectLockedCells="1" selectUnlockedCells="1"/>
  <mergeCells count="4">
    <mergeCell ref="B1:M1"/>
    <mergeCell ref="A25:M25"/>
    <mergeCell ref="B26:M26"/>
    <mergeCell ref="A50:M50"/>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4"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O49"/>
  <sheetViews>
    <sheetView view="pageLayout" zoomScaleNormal="101" zoomScaleSheetLayoutView="100" workbookViewId="0" topLeftCell="A1">
      <selection activeCell="H7" sqref="H7"/>
    </sheetView>
  </sheetViews>
  <sheetFormatPr defaultColWidth="11.00390625" defaultRowHeight="12.75"/>
  <cols>
    <col min="1" max="2" width="11.28125" style="2" customWidth="1"/>
    <col min="3" max="16384" width="11.00390625" style="1" customWidth="1"/>
  </cols>
  <sheetData>
    <row r="1" spans="1:13" ht="12.75">
      <c r="A1" s="4"/>
      <c r="B1" s="61" t="s">
        <v>3</v>
      </c>
      <c r="C1" s="61"/>
      <c r="D1" s="61"/>
      <c r="E1" s="61"/>
      <c r="F1" s="61"/>
      <c r="G1" s="61"/>
      <c r="H1" s="61"/>
      <c r="I1" s="61"/>
      <c r="J1" s="61"/>
      <c r="K1" s="61"/>
      <c r="L1" s="61"/>
      <c r="M1" s="61"/>
    </row>
    <row r="2" spans="1:14" ht="12.75">
      <c r="A2" s="4"/>
      <c r="B2" s="4" t="s">
        <v>12</v>
      </c>
      <c r="C2" s="4" t="s">
        <v>12</v>
      </c>
      <c r="D2" s="4" t="s">
        <v>12</v>
      </c>
      <c r="E2" s="4" t="s">
        <v>12</v>
      </c>
      <c r="F2" s="4" t="s">
        <v>12</v>
      </c>
      <c r="G2" s="4" t="s">
        <v>12</v>
      </c>
      <c r="H2" s="4" t="s">
        <v>12</v>
      </c>
      <c r="I2" s="4" t="s">
        <v>12</v>
      </c>
      <c r="J2" s="4" t="s">
        <v>12</v>
      </c>
      <c r="K2" s="4" t="s">
        <v>12</v>
      </c>
      <c r="L2" s="4" t="s">
        <v>12</v>
      </c>
      <c r="M2" s="4" t="s">
        <v>12</v>
      </c>
      <c r="N2" s="2" t="s">
        <v>13</v>
      </c>
    </row>
    <row r="3" spans="1:13" ht="12.75">
      <c r="A3" s="4"/>
      <c r="B3" s="4">
        <v>1</v>
      </c>
      <c r="C3" s="4">
        <v>2</v>
      </c>
      <c r="D3" s="4">
        <v>3</v>
      </c>
      <c r="E3" s="4">
        <v>4</v>
      </c>
      <c r="F3" s="4">
        <v>5</v>
      </c>
      <c r="G3" s="4">
        <v>6</v>
      </c>
      <c r="H3" s="4">
        <v>7</v>
      </c>
      <c r="I3" s="4">
        <v>8</v>
      </c>
      <c r="J3" s="4">
        <v>9</v>
      </c>
      <c r="K3" s="4">
        <v>10</v>
      </c>
      <c r="L3" s="4">
        <v>11</v>
      </c>
      <c r="M3" s="4">
        <v>12</v>
      </c>
    </row>
    <row r="4" spans="1:13" ht="12.75">
      <c r="A4" s="4"/>
      <c r="B4" s="4" t="s">
        <v>14</v>
      </c>
      <c r="C4" s="4" t="s">
        <v>14</v>
      </c>
      <c r="D4" s="4" t="s">
        <v>14</v>
      </c>
      <c r="E4" s="4" t="s">
        <v>14</v>
      </c>
      <c r="F4" s="4" t="s">
        <v>14</v>
      </c>
      <c r="G4" s="4" t="s">
        <v>14</v>
      </c>
      <c r="H4" s="4" t="s">
        <v>14</v>
      </c>
      <c r="I4" s="4" t="s">
        <v>14</v>
      </c>
      <c r="J4" s="4" t="s">
        <v>14</v>
      </c>
      <c r="K4" s="4" t="s">
        <v>14</v>
      </c>
      <c r="L4" s="4" t="s">
        <v>14</v>
      </c>
      <c r="M4" s="4" t="s">
        <v>14</v>
      </c>
    </row>
    <row r="5" spans="1:13" ht="12.75">
      <c r="A5" s="4" t="s">
        <v>15</v>
      </c>
      <c r="B5" s="12" t="str">
        <f>equip!B24</f>
        <v>Tigre</v>
      </c>
      <c r="C5" s="12" t="str">
        <f>equip!B25</f>
        <v>Elephant</v>
      </c>
      <c r="D5" s="12" t="str">
        <f>equip!B26</f>
        <v>Panda</v>
      </c>
      <c r="E5" s="12" t="str">
        <f>equip!B27</f>
        <v>Kangourou</v>
      </c>
      <c r="F5" s="12" t="str">
        <f>equip!B28</f>
        <v>Chimpanze</v>
      </c>
      <c r="G5" s="12" t="str">
        <f>equip!B29</f>
        <v>Rhino</v>
      </c>
      <c r="H5" s="12" t="str">
        <f>equip!B30</f>
        <v>Porc-Epic</v>
      </c>
      <c r="I5" s="12" t="str">
        <f>equip!B31</f>
        <v>Loup</v>
      </c>
      <c r="J5" s="12" t="str">
        <f>equip!B32</f>
        <v>VIDE</v>
      </c>
      <c r="K5" s="12" t="str">
        <f>equip!B33</f>
        <v>VIDE</v>
      </c>
      <c r="L5" s="12" t="str">
        <f>equip!B34</f>
        <v>VIDE</v>
      </c>
      <c r="M5" s="12" t="str">
        <f>equip!B35</f>
        <v>VIDE</v>
      </c>
    </row>
    <row r="6" spans="1:13" ht="12.75">
      <c r="A6" s="4" t="s">
        <v>16</v>
      </c>
      <c r="B6" s="13">
        <f>equip!C24</f>
        <v>16</v>
      </c>
      <c r="C6" s="13">
        <f>equip!C25</f>
        <v>16</v>
      </c>
      <c r="D6" s="13">
        <f>equip!C26</f>
        <v>16</v>
      </c>
      <c r="E6" s="13">
        <f>equip!C27</f>
        <v>16</v>
      </c>
      <c r="F6" s="13">
        <f>equip!C28</f>
        <v>16</v>
      </c>
      <c r="G6" s="13">
        <f>equip!C29</f>
        <v>15</v>
      </c>
      <c r="H6" s="13">
        <f>equip!C30</f>
        <v>16</v>
      </c>
      <c r="I6" s="13">
        <f>equip!C31</f>
        <v>16</v>
      </c>
      <c r="J6" s="13">
        <f>equip!C32</f>
        <v>0</v>
      </c>
      <c r="K6" s="13">
        <f>equip!C33</f>
        <v>0</v>
      </c>
      <c r="L6" s="13">
        <f>equip!C34</f>
        <v>0</v>
      </c>
      <c r="M6" s="13">
        <f>equip!C35</f>
        <v>0</v>
      </c>
    </row>
    <row r="7" spans="1:15" ht="12.75">
      <c r="A7" s="4" t="s">
        <v>19</v>
      </c>
      <c r="B7" s="10"/>
      <c r="C7" s="10"/>
      <c r="D7" s="10"/>
      <c r="E7" s="10"/>
      <c r="F7" s="10"/>
      <c r="G7" s="10"/>
      <c r="H7" s="10"/>
      <c r="I7" s="10"/>
      <c r="J7" s="10"/>
      <c r="K7" s="10"/>
      <c r="L7" s="10"/>
      <c r="M7" s="10"/>
      <c r="N7" s="1" t="str">
        <f>equip!B24</f>
        <v>Tigre</v>
      </c>
      <c r="O7" s="14">
        <f>B23</f>
      </c>
    </row>
    <row r="8" spans="1:15" ht="12.75">
      <c r="A8" s="4" t="s">
        <v>20</v>
      </c>
      <c r="B8" s="10"/>
      <c r="C8" s="10"/>
      <c r="D8" s="10"/>
      <c r="E8" s="10"/>
      <c r="F8" s="10"/>
      <c r="G8" s="10"/>
      <c r="H8" s="10"/>
      <c r="I8" s="10"/>
      <c r="J8" s="10"/>
      <c r="K8" s="10"/>
      <c r="L8" s="10"/>
      <c r="M8" s="10"/>
      <c r="N8" s="1" t="str">
        <f>equip!B25</f>
        <v>Elephant</v>
      </c>
      <c r="O8" s="14">
        <f>C23</f>
      </c>
    </row>
    <row r="9" spans="1:15" ht="12.75" customHeight="1">
      <c r="A9" s="4">
        <v>16</v>
      </c>
      <c r="B9" s="64" t="s">
        <v>21</v>
      </c>
      <c r="C9" s="64"/>
      <c r="D9" s="64"/>
      <c r="E9" s="64"/>
      <c r="F9" s="64"/>
      <c r="G9" s="64"/>
      <c r="H9" s="64"/>
      <c r="I9" s="64"/>
      <c r="J9" s="64"/>
      <c r="K9" s="64"/>
      <c r="L9" s="64"/>
      <c r="M9" s="64"/>
      <c r="N9" s="1" t="str">
        <f>equip!B26</f>
        <v>Panda</v>
      </c>
      <c r="O9" s="14">
        <f>D23</f>
      </c>
    </row>
    <row r="10" spans="1:15" ht="12.75">
      <c r="A10" s="4"/>
      <c r="B10" s="64"/>
      <c r="C10" s="64"/>
      <c r="D10" s="64"/>
      <c r="E10" s="64"/>
      <c r="F10" s="64"/>
      <c r="G10" s="64"/>
      <c r="H10" s="64"/>
      <c r="I10" s="64"/>
      <c r="J10" s="64"/>
      <c r="K10" s="64"/>
      <c r="L10" s="64"/>
      <c r="M10" s="64"/>
      <c r="N10" s="1" t="str">
        <f>equip!B27</f>
        <v>Kangourou</v>
      </c>
      <c r="O10" s="14">
        <f>E23</f>
      </c>
    </row>
    <row r="11" spans="1:15" ht="12.75">
      <c r="A11" s="4"/>
      <c r="B11" s="64"/>
      <c r="C11" s="64"/>
      <c r="D11" s="64"/>
      <c r="E11" s="64"/>
      <c r="F11" s="64"/>
      <c r="G11" s="64"/>
      <c r="H11" s="64"/>
      <c r="I11" s="64"/>
      <c r="J11" s="64"/>
      <c r="K11" s="64"/>
      <c r="L11" s="64"/>
      <c r="M11" s="64"/>
      <c r="N11" s="1" t="str">
        <f>equip!B28</f>
        <v>Chimpanze</v>
      </c>
      <c r="O11" s="14">
        <f>F23</f>
      </c>
    </row>
    <row r="12" spans="1:15" ht="12.75">
      <c r="A12" s="4"/>
      <c r="B12" s="64"/>
      <c r="C12" s="64"/>
      <c r="D12" s="64"/>
      <c r="E12" s="64"/>
      <c r="F12" s="64"/>
      <c r="G12" s="64"/>
      <c r="H12" s="64"/>
      <c r="I12" s="64"/>
      <c r="J12" s="64"/>
      <c r="K12" s="64"/>
      <c r="L12" s="64"/>
      <c r="M12" s="64"/>
      <c r="N12" s="1" t="str">
        <f>equip!B29</f>
        <v>Rhino</v>
      </c>
      <c r="O12" s="14">
        <f>G23</f>
      </c>
    </row>
    <row r="13" spans="1:15" ht="12.75">
      <c r="A13" s="4"/>
      <c r="B13" s="64"/>
      <c r="C13" s="64"/>
      <c r="D13" s="64"/>
      <c r="E13" s="64"/>
      <c r="F13" s="64"/>
      <c r="G13" s="64"/>
      <c r="H13" s="64"/>
      <c r="I13" s="64"/>
      <c r="J13" s="64"/>
      <c r="K13" s="64"/>
      <c r="L13" s="64"/>
      <c r="M13" s="64"/>
      <c r="N13" s="1" t="str">
        <f>equip!B30</f>
        <v>Porc-Epic</v>
      </c>
      <c r="O13" s="14">
        <f>H23</f>
      </c>
    </row>
    <row r="14" spans="1:15" ht="12.75">
      <c r="A14" s="4"/>
      <c r="B14" s="64"/>
      <c r="C14" s="64"/>
      <c r="D14" s="64"/>
      <c r="E14" s="64"/>
      <c r="F14" s="64"/>
      <c r="G14" s="64"/>
      <c r="H14" s="64"/>
      <c r="I14" s="64"/>
      <c r="J14" s="64"/>
      <c r="K14" s="64"/>
      <c r="L14" s="64"/>
      <c r="M14" s="64"/>
      <c r="N14" s="1" t="str">
        <f>equip!B31</f>
        <v>Loup</v>
      </c>
      <c r="O14" s="14">
        <f>I23</f>
      </c>
    </row>
    <row r="15" spans="1:15" ht="12.75">
      <c r="A15" s="4"/>
      <c r="B15" s="64"/>
      <c r="C15" s="64"/>
      <c r="D15" s="64"/>
      <c r="E15" s="64"/>
      <c r="F15" s="64"/>
      <c r="G15" s="64"/>
      <c r="H15" s="64"/>
      <c r="I15" s="64"/>
      <c r="J15" s="64"/>
      <c r="K15" s="64"/>
      <c r="L15" s="64"/>
      <c r="M15" s="64"/>
      <c r="N15" s="1" t="str">
        <f>equip!B32</f>
        <v>VIDE</v>
      </c>
      <c r="O15" s="14">
        <f>J23</f>
      </c>
    </row>
    <row r="16" spans="1:15" ht="12.75">
      <c r="A16" s="4"/>
      <c r="B16" s="64"/>
      <c r="C16" s="64"/>
      <c r="D16" s="64"/>
      <c r="E16" s="64"/>
      <c r="F16" s="64"/>
      <c r="G16" s="64"/>
      <c r="H16" s="64"/>
      <c r="I16" s="64"/>
      <c r="J16" s="64"/>
      <c r="K16" s="64"/>
      <c r="L16" s="64"/>
      <c r="M16" s="64"/>
      <c r="N16" s="1" t="str">
        <f>equip!B33</f>
        <v>VIDE</v>
      </c>
      <c r="O16" s="14">
        <f>K23</f>
      </c>
    </row>
    <row r="17" spans="1:15" ht="12.75">
      <c r="A17" s="4"/>
      <c r="B17" s="64"/>
      <c r="C17" s="64"/>
      <c r="D17" s="64"/>
      <c r="E17" s="64"/>
      <c r="F17" s="64"/>
      <c r="G17" s="64"/>
      <c r="H17" s="64"/>
      <c r="I17" s="64"/>
      <c r="J17" s="64"/>
      <c r="K17" s="64"/>
      <c r="L17" s="64"/>
      <c r="M17" s="64"/>
      <c r="N17" s="1" t="str">
        <f>equip!B34</f>
        <v>VIDE</v>
      </c>
      <c r="O17" s="14">
        <f>L23</f>
      </c>
    </row>
    <row r="18" spans="1:15" ht="12.75">
      <c r="A18" s="4"/>
      <c r="B18" s="64"/>
      <c r="C18" s="64"/>
      <c r="D18" s="64"/>
      <c r="E18" s="64"/>
      <c r="F18" s="64"/>
      <c r="G18" s="64"/>
      <c r="H18" s="64"/>
      <c r="I18" s="64"/>
      <c r="J18" s="64"/>
      <c r="K18" s="64"/>
      <c r="L18" s="64"/>
      <c r="M18" s="64"/>
      <c r="N18" s="1" t="str">
        <f>equip!B35</f>
        <v>VIDE</v>
      </c>
      <c r="O18" s="14">
        <f>M23</f>
      </c>
    </row>
    <row r="19" spans="1:13" ht="12.75">
      <c r="A19" s="4"/>
      <c r="B19" s="64"/>
      <c r="C19" s="64"/>
      <c r="D19" s="64"/>
      <c r="E19" s="64"/>
      <c r="F19" s="64"/>
      <c r="G19" s="64"/>
      <c r="H19" s="64"/>
      <c r="I19" s="64"/>
      <c r="J19" s="64"/>
      <c r="K19" s="64"/>
      <c r="L19" s="64"/>
      <c r="M19" s="64"/>
    </row>
    <row r="20" spans="1:13" ht="12.75">
      <c r="A20" s="4"/>
      <c r="B20" s="64"/>
      <c r="C20" s="64"/>
      <c r="D20" s="64"/>
      <c r="E20" s="64"/>
      <c r="F20" s="64"/>
      <c r="G20" s="64"/>
      <c r="H20" s="64"/>
      <c r="I20" s="64"/>
      <c r="J20" s="64"/>
      <c r="K20" s="64"/>
      <c r="L20" s="64"/>
      <c r="M20" s="64"/>
    </row>
    <row r="21" spans="1:13" ht="12.75">
      <c r="A21" s="4"/>
      <c r="B21" s="64"/>
      <c r="C21" s="64"/>
      <c r="D21" s="64"/>
      <c r="E21" s="64"/>
      <c r="F21" s="64"/>
      <c r="G21" s="64"/>
      <c r="H21" s="64"/>
      <c r="I21" s="64"/>
      <c r="J21" s="64"/>
      <c r="K21" s="64"/>
      <c r="L21" s="64"/>
      <c r="M21" s="64"/>
    </row>
    <row r="22" spans="1:13" ht="12.75">
      <c r="A22" s="4"/>
      <c r="B22" s="64"/>
      <c r="C22" s="64"/>
      <c r="D22" s="64"/>
      <c r="E22" s="64"/>
      <c r="F22" s="64"/>
      <c r="G22" s="64"/>
      <c r="H22" s="64"/>
      <c r="I22" s="64"/>
      <c r="J22" s="64"/>
      <c r="K22" s="64"/>
      <c r="L22" s="64"/>
      <c r="M22" s="64"/>
    </row>
    <row r="23" spans="1:13" ht="12.75">
      <c r="A23" s="4"/>
      <c r="B23" s="20">
        <f aca="true" t="shared" si="0" ref="B23:M23">IF(B5&lt;&gt;"VIDE",IF(ISBLANK(B7),"",B7/B8),"")</f>
      </c>
      <c r="C23" s="20">
        <f t="shared" si="0"/>
      </c>
      <c r="D23" s="20">
        <f t="shared" si="0"/>
      </c>
      <c r="E23" s="20">
        <f t="shared" si="0"/>
      </c>
      <c r="F23" s="20">
        <f t="shared" si="0"/>
      </c>
      <c r="G23" s="20">
        <f t="shared" si="0"/>
      </c>
      <c r="H23" s="20">
        <f t="shared" si="0"/>
      </c>
      <c r="I23" s="20">
        <f t="shared" si="0"/>
      </c>
      <c r="J23" s="20">
        <f t="shared" si="0"/>
      </c>
      <c r="K23" s="20">
        <f t="shared" si="0"/>
      </c>
      <c r="L23" s="20">
        <f t="shared" si="0"/>
      </c>
      <c r="M23" s="20">
        <f t="shared" si="0"/>
      </c>
    </row>
    <row r="24" spans="1:13" ht="12.75">
      <c r="A24" s="9"/>
      <c r="B24" s="18" t="str">
        <f>IF(AND(ISBLANK(B7),B5&lt;&gt;"VIDE"),"Erreur","OK")</f>
        <v>Erreur</v>
      </c>
      <c r="C24" s="18" t="str">
        <f aca="true" t="shared" si="1" ref="C24:M24">IF(AND(ISBLANK(C7),C5&lt;&gt;"VIDE"),"Erreur","OK")</f>
        <v>Erreur</v>
      </c>
      <c r="D24" s="18" t="str">
        <f t="shared" si="1"/>
        <v>Erreur</v>
      </c>
      <c r="E24" s="18" t="str">
        <f t="shared" si="1"/>
        <v>Erreur</v>
      </c>
      <c r="F24" s="18" t="str">
        <f t="shared" si="1"/>
        <v>Erreur</v>
      </c>
      <c r="G24" s="18" t="str">
        <f t="shared" si="1"/>
        <v>Erreur</v>
      </c>
      <c r="H24" s="18" t="str">
        <f t="shared" si="1"/>
        <v>Erreur</v>
      </c>
      <c r="I24" s="18" t="str">
        <f t="shared" si="1"/>
        <v>Erreur</v>
      </c>
      <c r="J24" s="18" t="str">
        <f t="shared" si="1"/>
        <v>OK</v>
      </c>
      <c r="K24" s="18" t="str">
        <f t="shared" si="1"/>
        <v>OK</v>
      </c>
      <c r="L24" s="18" t="str">
        <f t="shared" si="1"/>
        <v>OK</v>
      </c>
      <c r="M24" s="18" t="str">
        <f t="shared" si="1"/>
        <v>OK</v>
      </c>
    </row>
    <row r="26" spans="1:13" ht="12.75">
      <c r="A26" s="4"/>
      <c r="B26" s="63" t="s">
        <v>10</v>
      </c>
      <c r="C26" s="63"/>
      <c r="D26" s="63"/>
      <c r="E26" s="63"/>
      <c r="F26" s="63"/>
      <c r="G26" s="63"/>
      <c r="H26" s="63"/>
      <c r="I26" s="63"/>
      <c r="J26" s="63"/>
      <c r="K26" s="63"/>
      <c r="L26" s="63"/>
      <c r="M26" s="63"/>
    </row>
    <row r="27" spans="1:13" ht="12.75">
      <c r="A27" s="4"/>
      <c r="B27" s="4" t="s">
        <v>12</v>
      </c>
      <c r="C27" s="4" t="s">
        <v>12</v>
      </c>
      <c r="D27" s="4" t="s">
        <v>12</v>
      </c>
      <c r="E27" s="4" t="s">
        <v>12</v>
      </c>
      <c r="F27" s="4" t="s">
        <v>12</v>
      </c>
      <c r="G27" s="4" t="s">
        <v>12</v>
      </c>
      <c r="H27" s="4" t="s">
        <v>12</v>
      </c>
      <c r="I27" s="4" t="s">
        <v>12</v>
      </c>
      <c r="J27" s="4" t="s">
        <v>12</v>
      </c>
      <c r="K27" s="4" t="s">
        <v>12</v>
      </c>
      <c r="L27" s="4" t="s">
        <v>12</v>
      </c>
      <c r="M27" s="4" t="s">
        <v>12</v>
      </c>
    </row>
    <row r="28" spans="1:13" ht="12.75">
      <c r="A28" s="4"/>
      <c r="B28" s="4">
        <v>1</v>
      </c>
      <c r="C28" s="4">
        <v>2</v>
      </c>
      <c r="D28" s="4">
        <v>3</v>
      </c>
      <c r="E28" s="4">
        <v>4</v>
      </c>
      <c r="F28" s="4">
        <v>5</v>
      </c>
      <c r="G28" s="4">
        <v>6</v>
      </c>
      <c r="H28" s="4">
        <v>7</v>
      </c>
      <c r="I28" s="4">
        <v>8</v>
      </c>
      <c r="J28" s="4">
        <v>9</v>
      </c>
      <c r="K28" s="4">
        <v>10</v>
      </c>
      <c r="L28" s="4">
        <v>11</v>
      </c>
      <c r="M28" s="4">
        <v>12</v>
      </c>
    </row>
    <row r="29" spans="1:13" ht="12.75">
      <c r="A29" s="4"/>
      <c r="B29" s="4" t="s">
        <v>14</v>
      </c>
      <c r="C29" s="4" t="s">
        <v>14</v>
      </c>
      <c r="D29" s="4" t="s">
        <v>14</v>
      </c>
      <c r="E29" s="4" t="s">
        <v>14</v>
      </c>
      <c r="F29" s="4" t="s">
        <v>14</v>
      </c>
      <c r="G29" s="4" t="s">
        <v>14</v>
      </c>
      <c r="H29" s="4" t="s">
        <v>14</v>
      </c>
      <c r="I29" s="4" t="s">
        <v>14</v>
      </c>
      <c r="J29" s="4" t="s">
        <v>14</v>
      </c>
      <c r="K29" s="4" t="s">
        <v>14</v>
      </c>
      <c r="L29" s="4" t="s">
        <v>14</v>
      </c>
      <c r="M29" s="4" t="s">
        <v>14</v>
      </c>
    </row>
    <row r="30" spans="1:13" ht="12.75">
      <c r="A30" s="4" t="s">
        <v>15</v>
      </c>
      <c r="B30" s="19" t="str">
        <f>equip!G24</f>
        <v>Lion</v>
      </c>
      <c r="C30" s="19" t="str">
        <f>equip!G25</f>
        <v>Grizzli</v>
      </c>
      <c r="D30" s="19" t="str">
        <f>equip!G26</f>
        <v>Vautour</v>
      </c>
      <c r="E30" s="19" t="str">
        <f>equip!G27</f>
        <v>Croco</v>
      </c>
      <c r="F30" s="19" t="str">
        <f>equip!G28</f>
        <v>Pelican</v>
      </c>
      <c r="G30" s="19" t="str">
        <f>equip!G29</f>
        <v>Bizon</v>
      </c>
      <c r="H30" s="19" t="str">
        <f>equip!G30</f>
        <v>Zebre</v>
      </c>
      <c r="I30" s="19" t="str">
        <f>equip!G31</f>
        <v>Cheval</v>
      </c>
      <c r="J30" s="19" t="str">
        <f>equip!G32</f>
        <v>VIDE</v>
      </c>
      <c r="K30" s="19" t="str">
        <f>equip!G33</f>
        <v>VIDE</v>
      </c>
      <c r="L30" s="19" t="str">
        <f>equip!G34</f>
        <v>VIDE</v>
      </c>
      <c r="M30" s="19" t="str">
        <f>equip!G35</f>
        <v>VIDE</v>
      </c>
    </row>
    <row r="31" spans="1:13" ht="12.75">
      <c r="A31" s="4" t="s">
        <v>16</v>
      </c>
      <c r="B31" s="13">
        <f>equip!H24</f>
        <v>16</v>
      </c>
      <c r="C31" s="13">
        <f>equip!H25</f>
        <v>16</v>
      </c>
      <c r="D31" s="13">
        <f>equip!H26</f>
        <v>16</v>
      </c>
      <c r="E31" s="13">
        <f>equip!H27</f>
        <v>16</v>
      </c>
      <c r="F31" s="13">
        <f>equip!H28</f>
        <v>16</v>
      </c>
      <c r="G31" s="13">
        <f>equip!H29</f>
        <v>16</v>
      </c>
      <c r="H31" s="13">
        <f>equip!H30</f>
        <v>13</v>
      </c>
      <c r="I31" s="13">
        <f>equip!H31</f>
        <v>16</v>
      </c>
      <c r="J31" s="13">
        <f>equip!H32</f>
        <v>0</v>
      </c>
      <c r="K31" s="13">
        <f>equip!H33</f>
        <v>0</v>
      </c>
      <c r="L31" s="13">
        <f>equip!H34</f>
        <v>0</v>
      </c>
      <c r="M31" s="13">
        <f>equip!H35</f>
        <v>0</v>
      </c>
    </row>
    <row r="32" spans="1:15" ht="12.75">
      <c r="A32" s="4" t="s">
        <v>19</v>
      </c>
      <c r="B32" s="10"/>
      <c r="C32" s="10"/>
      <c r="D32" s="10"/>
      <c r="E32" s="10"/>
      <c r="F32" s="10"/>
      <c r="G32" s="10"/>
      <c r="H32" s="10"/>
      <c r="I32" s="10"/>
      <c r="J32" s="10"/>
      <c r="K32" s="10"/>
      <c r="L32" s="10"/>
      <c r="M32" s="10"/>
      <c r="N32" s="1" t="str">
        <f>equip!G24</f>
        <v>Lion</v>
      </c>
      <c r="O32" s="14">
        <f>B48</f>
      </c>
    </row>
    <row r="33" spans="1:15" ht="12.75">
      <c r="A33" s="4" t="s">
        <v>20</v>
      </c>
      <c r="B33" s="10"/>
      <c r="C33" s="10"/>
      <c r="D33" s="10"/>
      <c r="E33" s="10"/>
      <c r="F33" s="10"/>
      <c r="G33" s="10"/>
      <c r="H33" s="10"/>
      <c r="I33" s="10"/>
      <c r="J33" s="10"/>
      <c r="K33" s="10"/>
      <c r="L33" s="10"/>
      <c r="M33" s="10"/>
      <c r="N33" s="1" t="str">
        <f>equip!G25</f>
        <v>Grizzli</v>
      </c>
      <c r="O33" s="14">
        <f>C48</f>
      </c>
    </row>
    <row r="34" spans="1:15" ht="12.75" customHeight="1">
      <c r="A34" s="4">
        <v>16</v>
      </c>
      <c r="B34" s="64" t="s">
        <v>22</v>
      </c>
      <c r="C34" s="64"/>
      <c r="D34" s="64"/>
      <c r="E34" s="64"/>
      <c r="F34" s="64"/>
      <c r="G34" s="64"/>
      <c r="H34" s="64"/>
      <c r="I34" s="64"/>
      <c r="J34" s="64"/>
      <c r="K34" s="64"/>
      <c r="L34" s="64"/>
      <c r="M34" s="64"/>
      <c r="N34" s="1" t="str">
        <f>equip!G26</f>
        <v>Vautour</v>
      </c>
      <c r="O34" s="14">
        <f>D48</f>
      </c>
    </row>
    <row r="35" spans="1:15" ht="12.75">
      <c r="A35" s="4"/>
      <c r="B35" s="64"/>
      <c r="C35" s="64"/>
      <c r="D35" s="64"/>
      <c r="E35" s="64"/>
      <c r="F35" s="64"/>
      <c r="G35" s="64"/>
      <c r="H35" s="64"/>
      <c r="I35" s="64"/>
      <c r="J35" s="64"/>
      <c r="K35" s="64"/>
      <c r="L35" s="64"/>
      <c r="M35" s="64"/>
      <c r="N35" s="1" t="str">
        <f>equip!G27</f>
        <v>Croco</v>
      </c>
      <c r="O35" s="14">
        <f>E48</f>
      </c>
    </row>
    <row r="36" spans="1:15" ht="12.75">
      <c r="A36" s="4"/>
      <c r="B36" s="64"/>
      <c r="C36" s="64"/>
      <c r="D36" s="64"/>
      <c r="E36" s="64"/>
      <c r="F36" s="64"/>
      <c r="G36" s="64"/>
      <c r="H36" s="64"/>
      <c r="I36" s="64"/>
      <c r="J36" s="64"/>
      <c r="K36" s="64"/>
      <c r="L36" s="64"/>
      <c r="M36" s="64"/>
      <c r="N36" s="1" t="str">
        <f>equip!G28</f>
        <v>Pelican</v>
      </c>
      <c r="O36" s="14">
        <f>F48</f>
      </c>
    </row>
    <row r="37" spans="1:15" ht="12.75">
      <c r="A37" s="4"/>
      <c r="B37" s="64"/>
      <c r="C37" s="64"/>
      <c r="D37" s="64"/>
      <c r="E37" s="64"/>
      <c r="F37" s="64"/>
      <c r="G37" s="64"/>
      <c r="H37" s="64"/>
      <c r="I37" s="64"/>
      <c r="J37" s="64"/>
      <c r="K37" s="64"/>
      <c r="L37" s="64"/>
      <c r="M37" s="64"/>
      <c r="N37" s="1" t="str">
        <f>equip!G29</f>
        <v>Bizon</v>
      </c>
      <c r="O37" s="14">
        <f>G48</f>
      </c>
    </row>
    <row r="38" spans="1:15" ht="12.75">
      <c r="A38" s="4"/>
      <c r="B38" s="64"/>
      <c r="C38" s="64"/>
      <c r="D38" s="64"/>
      <c r="E38" s="64"/>
      <c r="F38" s="64"/>
      <c r="G38" s="64"/>
      <c r="H38" s="64"/>
      <c r="I38" s="64"/>
      <c r="J38" s="64"/>
      <c r="K38" s="64"/>
      <c r="L38" s="64"/>
      <c r="M38" s="64"/>
      <c r="N38" s="1" t="str">
        <f>equip!G30</f>
        <v>Zebre</v>
      </c>
      <c r="O38" s="14">
        <f>H48</f>
      </c>
    </row>
    <row r="39" spans="1:15" ht="12.75">
      <c r="A39" s="4"/>
      <c r="B39" s="64"/>
      <c r="C39" s="64"/>
      <c r="D39" s="64"/>
      <c r="E39" s="64"/>
      <c r="F39" s="64"/>
      <c r="G39" s="64"/>
      <c r="H39" s="64"/>
      <c r="I39" s="64"/>
      <c r="J39" s="64"/>
      <c r="K39" s="64"/>
      <c r="L39" s="64"/>
      <c r="M39" s="64"/>
      <c r="N39" s="1" t="str">
        <f>equip!G31</f>
        <v>Cheval</v>
      </c>
      <c r="O39" s="14">
        <f>I48</f>
      </c>
    </row>
    <row r="40" spans="1:15" ht="12.75">
      <c r="A40" s="4"/>
      <c r="B40" s="64"/>
      <c r="C40" s="64"/>
      <c r="D40" s="64"/>
      <c r="E40" s="64"/>
      <c r="F40" s="64"/>
      <c r="G40" s="64"/>
      <c r="H40" s="64"/>
      <c r="I40" s="64"/>
      <c r="J40" s="64"/>
      <c r="K40" s="64"/>
      <c r="L40" s="64"/>
      <c r="M40" s="64"/>
      <c r="N40" s="1" t="str">
        <f>equip!G32</f>
        <v>VIDE</v>
      </c>
      <c r="O40" s="14">
        <f>J48</f>
      </c>
    </row>
    <row r="41" spans="1:15" ht="12.75">
      <c r="A41" s="4"/>
      <c r="B41" s="64"/>
      <c r="C41" s="64"/>
      <c r="D41" s="64"/>
      <c r="E41" s="64"/>
      <c r="F41" s="64"/>
      <c r="G41" s="64"/>
      <c r="H41" s="64"/>
      <c r="I41" s="64"/>
      <c r="J41" s="64"/>
      <c r="K41" s="64"/>
      <c r="L41" s="64"/>
      <c r="M41" s="64"/>
      <c r="N41" s="1" t="str">
        <f>equip!G33</f>
        <v>VIDE</v>
      </c>
      <c r="O41" s="14">
        <f>K48</f>
      </c>
    </row>
    <row r="42" spans="1:15" ht="12.75">
      <c r="A42" s="4"/>
      <c r="B42" s="64"/>
      <c r="C42" s="64"/>
      <c r="D42" s="64"/>
      <c r="E42" s="64"/>
      <c r="F42" s="64"/>
      <c r="G42" s="64"/>
      <c r="H42" s="64"/>
      <c r="I42" s="64"/>
      <c r="J42" s="64"/>
      <c r="K42" s="64"/>
      <c r="L42" s="64"/>
      <c r="M42" s="64"/>
      <c r="N42" s="1" t="str">
        <f>equip!G34</f>
        <v>VIDE</v>
      </c>
      <c r="O42" s="14">
        <f>L48</f>
      </c>
    </row>
    <row r="43" spans="1:15" ht="12.75">
      <c r="A43" s="4"/>
      <c r="B43" s="64"/>
      <c r="C43" s="64"/>
      <c r="D43" s="64"/>
      <c r="E43" s="64"/>
      <c r="F43" s="64"/>
      <c r="G43" s="64"/>
      <c r="H43" s="64"/>
      <c r="I43" s="64"/>
      <c r="J43" s="64"/>
      <c r="K43" s="64"/>
      <c r="L43" s="64"/>
      <c r="M43" s="64"/>
      <c r="N43" s="1" t="str">
        <f>equip!G35</f>
        <v>VIDE</v>
      </c>
      <c r="O43" s="14">
        <f>M48</f>
      </c>
    </row>
    <row r="44" spans="1:13" ht="12.75">
      <c r="A44" s="4"/>
      <c r="B44" s="64"/>
      <c r="C44" s="64"/>
      <c r="D44" s="64"/>
      <c r="E44" s="64"/>
      <c r="F44" s="64"/>
      <c r="G44" s="64"/>
      <c r="H44" s="64"/>
      <c r="I44" s="64"/>
      <c r="J44" s="64"/>
      <c r="K44" s="64"/>
      <c r="L44" s="64"/>
      <c r="M44" s="64"/>
    </row>
    <row r="45" spans="1:13" ht="12.75">
      <c r="A45" s="4"/>
      <c r="B45" s="64"/>
      <c r="C45" s="64"/>
      <c r="D45" s="64"/>
      <c r="E45" s="64"/>
      <c r="F45" s="64"/>
      <c r="G45" s="64"/>
      <c r="H45" s="64"/>
      <c r="I45" s="64"/>
      <c r="J45" s="64"/>
      <c r="K45" s="64"/>
      <c r="L45" s="64"/>
      <c r="M45" s="64"/>
    </row>
    <row r="46" spans="1:13" ht="12.75">
      <c r="A46" s="4"/>
      <c r="B46" s="64"/>
      <c r="C46" s="64"/>
      <c r="D46" s="64"/>
      <c r="E46" s="64"/>
      <c r="F46" s="64"/>
      <c r="G46" s="64"/>
      <c r="H46" s="64"/>
      <c r="I46" s="64"/>
      <c r="J46" s="64"/>
      <c r="K46" s="64"/>
      <c r="L46" s="64"/>
      <c r="M46" s="64"/>
    </row>
    <row r="47" spans="1:13" ht="12.75">
      <c r="A47" s="4"/>
      <c r="B47" s="64"/>
      <c r="C47" s="64"/>
      <c r="D47" s="64"/>
      <c r="E47" s="64"/>
      <c r="F47" s="64"/>
      <c r="G47" s="64"/>
      <c r="H47" s="64"/>
      <c r="I47" s="64"/>
      <c r="J47" s="64"/>
      <c r="K47" s="64"/>
      <c r="L47" s="64"/>
      <c r="M47" s="64"/>
    </row>
    <row r="48" spans="1:13" ht="12.75">
      <c r="A48" s="4"/>
      <c r="B48" s="20">
        <f aca="true" t="shared" si="2" ref="B48:M48">IF(B30&lt;&gt;"VIDE",IF(ISBLANK(B32),"",B32/B33),"")</f>
      </c>
      <c r="C48" s="20">
        <f t="shared" si="2"/>
      </c>
      <c r="D48" s="20">
        <f t="shared" si="2"/>
      </c>
      <c r="E48" s="20">
        <f t="shared" si="2"/>
      </c>
      <c r="F48" s="20">
        <f t="shared" si="2"/>
      </c>
      <c r="G48" s="20">
        <f t="shared" si="2"/>
      </c>
      <c r="H48" s="20">
        <f t="shared" si="2"/>
      </c>
      <c r="I48" s="20">
        <f t="shared" si="2"/>
      </c>
      <c r="J48" s="20">
        <f t="shared" si="2"/>
      </c>
      <c r="K48" s="20">
        <f t="shared" si="2"/>
      </c>
      <c r="L48" s="20">
        <f t="shared" si="2"/>
      </c>
      <c r="M48" s="20">
        <f t="shared" si="2"/>
      </c>
    </row>
    <row r="49" spans="2:13" ht="12.75">
      <c r="B49" s="18" t="str">
        <f>IF(AND(ISBLANK(B32),B30&lt;&gt;"VIDE"),"Erreur","OK")</f>
        <v>Erreur</v>
      </c>
      <c r="C49" s="18" t="str">
        <f aca="true" t="shared" si="3" ref="C49:M49">IF(AND(ISBLANK(C32),C30&lt;&gt;"VIDE"),"Erreur","OK")</f>
        <v>Erreur</v>
      </c>
      <c r="D49" s="18" t="str">
        <f t="shared" si="3"/>
        <v>Erreur</v>
      </c>
      <c r="E49" s="18" t="str">
        <f t="shared" si="3"/>
        <v>Erreur</v>
      </c>
      <c r="F49" s="18" t="str">
        <f t="shared" si="3"/>
        <v>Erreur</v>
      </c>
      <c r="G49" s="18" t="str">
        <f t="shared" si="3"/>
        <v>Erreur</v>
      </c>
      <c r="H49" s="18" t="str">
        <f t="shared" si="3"/>
        <v>Erreur</v>
      </c>
      <c r="I49" s="18" t="str">
        <f t="shared" si="3"/>
        <v>Erreur</v>
      </c>
      <c r="J49" s="18" t="str">
        <f t="shared" si="3"/>
        <v>OK</v>
      </c>
      <c r="K49" s="18" t="str">
        <f t="shared" si="3"/>
        <v>OK</v>
      </c>
      <c r="L49" s="18" t="str">
        <f t="shared" si="3"/>
        <v>OK</v>
      </c>
      <c r="M49" s="18" t="str">
        <f t="shared" si="3"/>
        <v>OK</v>
      </c>
    </row>
  </sheetData>
  <sheetProtection selectLockedCells="1" selectUnlockedCells="1"/>
  <mergeCells count="4">
    <mergeCell ref="B1:M1"/>
    <mergeCell ref="B9:M22"/>
    <mergeCell ref="B26:M26"/>
    <mergeCell ref="B34:M47"/>
  </mergeCells>
  <conditionalFormatting sqref="B24:M24 B49:M49">
    <cfRule type="cellIs" priority="1" dxfId="1" operator="equal" stopIfTrue="1">
      <formula>"OK"</formula>
    </cfRule>
    <cfRule type="cellIs" priority="2" dxfId="0" operator="equal" stopIfTrue="1">
      <formula>"Erreur"</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74"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Vilaire, Nicolas</dc:creator>
  <cp:keywords/>
  <dc:description/>
  <cp:lastModifiedBy>claudie</cp:lastModifiedBy>
  <dcterms:created xsi:type="dcterms:W3CDTF">2016-01-14T11:43:51Z</dcterms:created>
  <dcterms:modified xsi:type="dcterms:W3CDTF">2016-02-28T22:25:26Z</dcterms:modified>
  <cp:category/>
  <cp:version/>
  <cp:contentType/>
  <cp:contentStatus/>
</cp:coreProperties>
</file>